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835"/>
  </bookViews>
  <sheets>
    <sheet name="Лист1" sheetId="1" r:id="rId1"/>
    <sheet name="Лист2" sheetId="2" r:id="rId2"/>
    <sheet name="Лист3" sheetId="3" r:id="rId3"/>
  </sheets>
  <calcPr calcId="145621"/>
  <fileRecoveryPr repairLoad="1"/>
</workbook>
</file>

<file path=xl/calcChain.xml><?xml version="1.0" encoding="utf-8"?>
<calcChain xmlns="http://schemas.openxmlformats.org/spreadsheetml/2006/main">
  <c r="M187" i="1" l="1"/>
  <c r="M186" i="1"/>
  <c r="K160" i="1"/>
  <c r="K159" i="1"/>
  <c r="K187" i="1"/>
  <c r="K186" i="1"/>
  <c r="I160" i="1"/>
  <c r="I159" i="1"/>
  <c r="L48" i="1"/>
  <c r="L47" i="1"/>
  <c r="C7" i="1" l="1"/>
  <c r="D7" i="1"/>
  <c r="E7" i="1"/>
  <c r="F7" i="1"/>
  <c r="G7" i="1"/>
  <c r="B7" i="1"/>
  <c r="C6" i="1"/>
  <c r="D6" i="1"/>
  <c r="E6" i="1"/>
  <c r="F6" i="1"/>
  <c r="G6" i="1"/>
  <c r="B6" i="1"/>
</calcChain>
</file>

<file path=xl/sharedStrings.xml><?xml version="1.0" encoding="utf-8"?>
<sst xmlns="http://schemas.openxmlformats.org/spreadsheetml/2006/main" count="90" uniqueCount="63">
  <si>
    <t>А1</t>
  </si>
  <si>
    <t>А2</t>
  </si>
  <si>
    <t>m1</t>
  </si>
  <si>
    <t>m2</t>
  </si>
  <si>
    <t>r1</t>
  </si>
  <si>
    <t>r2</t>
  </si>
  <si>
    <t>Mp</t>
  </si>
  <si>
    <t>Rp</t>
  </si>
  <si>
    <t>доходність</t>
  </si>
  <si>
    <t>Ризик</t>
  </si>
  <si>
    <t>x1=1-0,2*k</t>
  </si>
  <si>
    <t>k</t>
  </si>
  <si>
    <t>x2=1-x1</t>
  </si>
  <si>
    <t>(1,0)</t>
  </si>
  <si>
    <t>(0,8,0,2)</t>
  </si>
  <si>
    <t>(0,4,0,6)</t>
  </si>
  <si>
    <t>(0,6,0,4)</t>
  </si>
  <si>
    <t>(0,2,0,8)</t>
  </si>
  <si>
    <t>(0,1)</t>
  </si>
  <si>
    <t>m1*x1+m2*x2</t>
  </si>
  <si>
    <t>r1^2*x1^2+r2^2*x2^2</t>
  </si>
  <si>
    <t>∂L/∂x1</t>
  </si>
  <si>
    <t>∂L/∂x2</t>
  </si>
  <si>
    <t>∂L/∂x3</t>
  </si>
  <si>
    <t>∂L/∂λ1</t>
  </si>
  <si>
    <t>∂L/∂λ2</t>
  </si>
  <si>
    <t>50*x1+10*l1+l2=0</t>
  </si>
  <si>
    <t>98*x2+20*l1+l2=0</t>
  </si>
  <si>
    <t>10*x1+20*x2-16=0</t>
  </si>
  <si>
    <t>x1+x2-1=0</t>
  </si>
  <si>
    <t>solve({50*x1+10*l1+l2=0, 98*x2+20*l1+l2=0,10*x1+20*x2-16=0, x1+x2-1=0},{x1,x2,l1,l2});</t>
  </si>
  <si>
    <t xml:space="preserve">              {x1 = 2/5, x2 = 3/5, l1 = ---, l2 = 94/5}</t>
  </si>
  <si>
    <t>x1</t>
  </si>
  <si>
    <t>x2</t>
  </si>
  <si>
    <t>3.</t>
  </si>
  <si>
    <t>2.</t>
  </si>
  <si>
    <t>10+50x1*l1+l2=0</t>
  </si>
  <si>
    <t>20+98*x2*l1+l2=0</t>
  </si>
  <si>
    <t>50*x1+98*x2-36=0</t>
  </si>
  <si>
    <t>{x2 = -7/24, x1 = 31/24, l2 = -9465/559, l1 = 60/559}</t>
  </si>
  <si>
    <t>4.</t>
  </si>
  <si>
    <t>l1+l2=0</t>
  </si>
  <si>
    <t>10*x1+20*x2+x3-16=0</t>
  </si>
  <si>
    <t>x1+x2+x3-1=0</t>
  </si>
  <si>
    <t>solve({50*x1+10*l1+l2=0, 98*x2+20*l1+l2=0,l1+l2=0,10*x1+20*x2+x3-16=0, x1+x2+x3-1=0},{x1,x2,x3,l1,l2});</t>
  </si>
  <si>
    <t xml:space="preserve">           6615        -373       7125        18375       -18375</t>
  </si>
  <si>
    <t xml:space="preserve">     {x1 = -----, x3 = ----, x2 = -----, l2 = -----, l1 = ------}</t>
  </si>
  <si>
    <t xml:space="preserve">           12994       6497       12994       6497         6497</t>
  </si>
  <si>
    <t>5.</t>
  </si>
  <si>
    <t>50*x1+70x2+l1=0</t>
  </si>
  <si>
    <t>solve({50*x1+70*x2+l1=0, 98*x2+70*x1+l1=0,x1+x2-1=0},{x1,x2,l1});</t>
  </si>
  <si>
    <t xml:space="preserve">                    {x2 = -5/2, l1 = 0, x1 = 7/2}</t>
  </si>
  <si>
    <t>98*x2+70*x1+l1=0</t>
  </si>
  <si>
    <t>50*x1+35x2+l1=0</t>
  </si>
  <si>
    <t>98*x2+35*x1+l1=0</t>
  </si>
  <si>
    <t>solve({50*x1+35*x2+l1=0, 98*x2+35*x1+l1=0,x1+x2-1=0},{x1,x2,l1});</t>
  </si>
  <si>
    <t xml:space="preserve">                                    -1225       21</t>
  </si>
  <si>
    <t xml:space="preserve">                   {x2 = 5/26, l1 = -----, x1 = --}</t>
  </si>
  <si>
    <t xml:space="preserve">                                     26         26</t>
  </si>
  <si>
    <t>98*x2-70*x1+l1=0</t>
  </si>
  <si>
    <t>50*x1-70x2+l1=0</t>
  </si>
  <si>
    <t>solve({50*x1-70*x2+l1=0, 98*x2-70*x1+l1=0,x1+x2-1=0},{x1,x2,l1});</t>
  </si>
  <si>
    <t xml:space="preserve">                    {l1 = 0, x2 = 5/12, x1 = 7/12}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</si>
</sst>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0" fontId="1" fillId="0" borderId="0" xfId="0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Лист1!$B$6:$G$6</c:f>
              <c:numCache>
                <c:formatCode>General</c:formatCod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</c:numCache>
            </c:numRef>
          </c:xVal>
          <c:yVal>
            <c:numRef>
              <c:f>Лист1!$B$7:$G$7</c:f>
              <c:numCache>
                <c:formatCode>General</c:formatCode>
                <c:ptCount val="6"/>
                <c:pt idx="0">
                  <c:v>25</c:v>
                </c:pt>
                <c:pt idx="1">
                  <c:v>17.960000000000004</c:v>
                </c:pt>
                <c:pt idx="2">
                  <c:v>16.840000000000003</c:v>
                </c:pt>
                <c:pt idx="3">
                  <c:v>21.64</c:v>
                </c:pt>
                <c:pt idx="4">
                  <c:v>32.360000000000007</c:v>
                </c:pt>
                <c:pt idx="5">
                  <c:v>49</c:v>
                </c:pt>
              </c:numCache>
            </c:numRef>
          </c:yVal>
          <c:smooth val="0"/>
        </c:ser>
        <c:ser>
          <c:idx val="1"/>
          <c:order val="1"/>
          <c:tx>
            <c:v>Mp=16</c:v>
          </c:tx>
          <c:spPr>
            <a:ln w="28575">
              <a:noFill/>
            </a:ln>
          </c:spPr>
          <c:xVal>
            <c:numRef>
              <c:f>Лист1!$E$6</c:f>
              <c:numCache>
                <c:formatCode>General</c:formatCode>
                <c:ptCount val="1"/>
                <c:pt idx="0">
                  <c:v>16</c:v>
                </c:pt>
              </c:numCache>
            </c:numRef>
          </c:xVal>
          <c:yVal>
            <c:numRef>
              <c:f>Лист1!$E$7</c:f>
              <c:numCache>
                <c:formatCode>General</c:formatCode>
                <c:ptCount val="1"/>
                <c:pt idx="0">
                  <c:v>21.64</c:v>
                </c:pt>
              </c:numCache>
            </c:numRef>
          </c:yVal>
          <c:smooth val="0"/>
        </c:ser>
        <c:ser>
          <c:idx val="2"/>
          <c:order val="2"/>
          <c:tx>
            <c:v>Rp=6</c:v>
          </c:tx>
          <c:spPr>
            <a:ln w="28575">
              <a:noFill/>
            </a:ln>
          </c:spPr>
          <c:xVal>
            <c:numRef>
              <c:f>Лист1!$B$6</c:f>
              <c:numCache>
                <c:formatCode>General</c:formatCode>
                <c:ptCount val="1"/>
                <c:pt idx="0">
                  <c:v>10</c:v>
                </c:pt>
              </c:numCache>
            </c:numRef>
          </c:xVal>
          <c:yVal>
            <c:numRef>
              <c:f>Лист1!$B$7</c:f>
              <c:numCache>
                <c:formatCode>General</c:formatCode>
                <c:ptCount val="1"/>
                <c:pt idx="0">
                  <c:v>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6302784"/>
        <c:axId val="296302208"/>
      </c:scatterChart>
      <c:valAx>
        <c:axId val="29630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6302208"/>
        <c:crosses val="autoZero"/>
        <c:crossBetween val="midCat"/>
      </c:valAx>
      <c:valAx>
        <c:axId val="296302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63027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10</xdr:row>
      <xdr:rowOff>0</xdr:rowOff>
    </xdr:from>
    <xdr:to>
      <xdr:col>8</xdr:col>
      <xdr:colOff>285750</xdr:colOff>
      <xdr:row>24</xdr:row>
      <xdr:rowOff>76200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733424</xdr:colOff>
          <xdr:row>26</xdr:row>
          <xdr:rowOff>0</xdr:rowOff>
        </xdr:from>
        <xdr:to>
          <xdr:col>6</xdr:col>
          <xdr:colOff>330842</xdr:colOff>
          <xdr:row>32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714374</xdr:colOff>
          <xdr:row>33</xdr:row>
          <xdr:rowOff>152399</xdr:rowOff>
        </xdr:from>
        <xdr:to>
          <xdr:col>11</xdr:col>
          <xdr:colOff>340042</xdr:colOff>
          <xdr:row>35</xdr:row>
          <xdr:rowOff>28574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11</xdr:col>
          <xdr:colOff>361950</xdr:colOff>
          <xdr:row>37</xdr:row>
          <xdr:rowOff>66675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0</xdr:rowOff>
        </xdr:from>
        <xdr:to>
          <xdr:col>4</xdr:col>
          <xdr:colOff>57150</xdr:colOff>
          <xdr:row>53</xdr:row>
          <xdr:rowOff>180975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54</xdr:row>
          <xdr:rowOff>190499</xdr:rowOff>
        </xdr:from>
        <xdr:to>
          <xdr:col>17</xdr:col>
          <xdr:colOff>360998</xdr:colOff>
          <xdr:row>57</xdr:row>
          <xdr:rowOff>9524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0</xdr:rowOff>
        </xdr:from>
        <xdr:to>
          <xdr:col>17</xdr:col>
          <xdr:colOff>361950</xdr:colOff>
          <xdr:row>60</xdr:row>
          <xdr:rowOff>9525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6</xdr:col>
          <xdr:colOff>333375</xdr:colOff>
          <xdr:row>75</xdr:row>
          <xdr:rowOff>38100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77</xdr:row>
          <xdr:rowOff>152400</xdr:rowOff>
        </xdr:from>
        <xdr:to>
          <xdr:col>12</xdr:col>
          <xdr:colOff>466725</xdr:colOff>
          <xdr:row>79</xdr:row>
          <xdr:rowOff>28575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80</xdr:row>
          <xdr:rowOff>0</xdr:rowOff>
        </xdr:from>
        <xdr:to>
          <xdr:col>12</xdr:col>
          <xdr:colOff>361950</xdr:colOff>
          <xdr:row>81</xdr:row>
          <xdr:rowOff>66675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190499</xdr:rowOff>
        </xdr:from>
        <xdr:to>
          <xdr:col>9</xdr:col>
          <xdr:colOff>381000</xdr:colOff>
          <xdr:row>106</xdr:row>
          <xdr:rowOff>122026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108</xdr:row>
          <xdr:rowOff>0</xdr:rowOff>
        </xdr:from>
        <xdr:to>
          <xdr:col>9</xdr:col>
          <xdr:colOff>381000</xdr:colOff>
          <xdr:row>117</xdr:row>
          <xdr:rowOff>123825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119</xdr:row>
          <xdr:rowOff>152400</xdr:rowOff>
        </xdr:from>
        <xdr:to>
          <xdr:col>11</xdr:col>
          <xdr:colOff>466725</xdr:colOff>
          <xdr:row>121</xdr:row>
          <xdr:rowOff>28575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122</xdr:row>
          <xdr:rowOff>152400</xdr:rowOff>
        </xdr:from>
        <xdr:to>
          <xdr:col>11</xdr:col>
          <xdr:colOff>466725</xdr:colOff>
          <xdr:row>124</xdr:row>
          <xdr:rowOff>28575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134</xdr:row>
          <xdr:rowOff>0</xdr:rowOff>
        </xdr:from>
        <xdr:to>
          <xdr:col>9</xdr:col>
          <xdr:colOff>381000</xdr:colOff>
          <xdr:row>143</xdr:row>
          <xdr:rowOff>123825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145</xdr:row>
          <xdr:rowOff>152400</xdr:rowOff>
        </xdr:from>
        <xdr:to>
          <xdr:col>11</xdr:col>
          <xdr:colOff>466725</xdr:colOff>
          <xdr:row>147</xdr:row>
          <xdr:rowOff>28575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148</xdr:row>
          <xdr:rowOff>152400</xdr:rowOff>
        </xdr:from>
        <xdr:to>
          <xdr:col>11</xdr:col>
          <xdr:colOff>466725</xdr:colOff>
          <xdr:row>150</xdr:row>
          <xdr:rowOff>28575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163</xdr:row>
          <xdr:rowOff>0</xdr:rowOff>
        </xdr:from>
        <xdr:to>
          <xdr:col>9</xdr:col>
          <xdr:colOff>381000</xdr:colOff>
          <xdr:row>172</xdr:row>
          <xdr:rowOff>123825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174</xdr:row>
          <xdr:rowOff>152400</xdr:rowOff>
        </xdr:from>
        <xdr:to>
          <xdr:col>11</xdr:col>
          <xdr:colOff>466725</xdr:colOff>
          <xdr:row>176</xdr:row>
          <xdr:rowOff>28575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178</xdr:row>
          <xdr:rowOff>152400</xdr:rowOff>
        </xdr:from>
        <xdr:to>
          <xdr:col>11</xdr:col>
          <xdr:colOff>466725</xdr:colOff>
          <xdr:row>180</xdr:row>
          <xdr:rowOff>28575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oleObject" Target="../embeddings/oleObject8.bin"/><Relationship Id="rId26" Type="http://schemas.openxmlformats.org/officeDocument/2006/relationships/oleObject" Target="../embeddings/oleObject12.bin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oleObject" Target="../embeddings/oleObject16.bin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24" Type="http://schemas.openxmlformats.org/officeDocument/2006/relationships/oleObject" Target="../embeddings/oleObject11.bin"/><Relationship Id="rId32" Type="http://schemas.openxmlformats.org/officeDocument/2006/relationships/oleObject" Target="../embeddings/oleObject15.bin"/><Relationship Id="rId37" Type="http://schemas.openxmlformats.org/officeDocument/2006/relationships/image" Target="../media/image17.emf"/><Relationship Id="rId40" Type="http://schemas.openxmlformats.org/officeDocument/2006/relationships/oleObject" Target="../embeddings/oleObject19.bin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oleObject" Target="../embeddings/oleObject13.bin"/><Relationship Id="rId36" Type="http://schemas.openxmlformats.org/officeDocument/2006/relationships/oleObject" Target="../embeddings/oleObject17.bin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Relationship Id="rId27" Type="http://schemas.openxmlformats.org/officeDocument/2006/relationships/image" Target="../media/image12.emf"/><Relationship Id="rId30" Type="http://schemas.openxmlformats.org/officeDocument/2006/relationships/oleObject" Target="../embeddings/oleObject14.bin"/><Relationship Id="rId35" Type="http://schemas.openxmlformats.org/officeDocument/2006/relationships/image" Target="../media/image16.emf"/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oleObject" Target="../embeddings/oleObject1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89"/>
  <sheetViews>
    <sheetView tabSelected="1" topLeftCell="A148" workbookViewId="0">
      <selection activeCell="M187" sqref="M187"/>
    </sheetView>
  </sheetViews>
  <sheetFormatPr defaultRowHeight="15" x14ac:dyDescent="0.25"/>
  <cols>
    <col min="1" max="1" width="11" bestFit="1" customWidth="1"/>
  </cols>
  <sheetData>
    <row r="1" spans="1:12" x14ac:dyDescent="0.25">
      <c r="A1" t="s">
        <v>0</v>
      </c>
      <c r="C1" t="s">
        <v>2</v>
      </c>
      <c r="D1">
        <v>10</v>
      </c>
      <c r="F1" t="s">
        <v>4</v>
      </c>
      <c r="G1">
        <v>5</v>
      </c>
      <c r="I1" t="s">
        <v>6</v>
      </c>
      <c r="J1">
        <v>16</v>
      </c>
      <c r="L1" t="s">
        <v>10</v>
      </c>
    </row>
    <row r="2" spans="1:12" x14ac:dyDescent="0.25">
      <c r="A2" t="s">
        <v>1</v>
      </c>
      <c r="C2" t="s">
        <v>3</v>
      </c>
      <c r="D2">
        <v>20</v>
      </c>
      <c r="F2" t="s">
        <v>5</v>
      </c>
      <c r="G2">
        <v>7</v>
      </c>
      <c r="I2" t="s">
        <v>7</v>
      </c>
      <c r="J2">
        <v>6</v>
      </c>
      <c r="L2" t="s">
        <v>12</v>
      </c>
    </row>
    <row r="5" spans="1:12" x14ac:dyDescent="0.25">
      <c r="A5" t="s">
        <v>11</v>
      </c>
      <c r="B5">
        <v>0</v>
      </c>
      <c r="C5">
        <v>1</v>
      </c>
      <c r="D5">
        <v>2</v>
      </c>
      <c r="E5">
        <v>3</v>
      </c>
      <c r="F5">
        <v>4</v>
      </c>
      <c r="G5">
        <v>5</v>
      </c>
    </row>
    <row r="6" spans="1:12" x14ac:dyDescent="0.25">
      <c r="A6" t="s">
        <v>8</v>
      </c>
      <c r="B6">
        <f>(1-0.2*B5)*$D$1+(0.2*B5)*$D$2</f>
        <v>10</v>
      </c>
      <c r="C6">
        <f t="shared" ref="C6:G6" si="0">(1-0.2*C5)*$D$1+(0.2*C5)*$D$2</f>
        <v>12</v>
      </c>
      <c r="D6">
        <f t="shared" si="0"/>
        <v>14</v>
      </c>
      <c r="E6">
        <f t="shared" si="0"/>
        <v>16</v>
      </c>
      <c r="F6">
        <f t="shared" si="0"/>
        <v>18</v>
      </c>
      <c r="G6">
        <f t="shared" si="0"/>
        <v>20</v>
      </c>
      <c r="I6" t="s">
        <v>19</v>
      </c>
    </row>
    <row r="7" spans="1:12" x14ac:dyDescent="0.25">
      <c r="A7" t="s">
        <v>9</v>
      </c>
      <c r="B7">
        <f>(1-0.2*B5)^2*$G$1^2+(0.2*B5)^2*$G$2^2</f>
        <v>25</v>
      </c>
      <c r="C7">
        <f t="shared" ref="C7:G7" si="1">(1-0.2*C5)^2*$G$1^2+(0.2*C5)^2*$G$2^2</f>
        <v>17.960000000000004</v>
      </c>
      <c r="D7">
        <f t="shared" si="1"/>
        <v>16.840000000000003</v>
      </c>
      <c r="E7">
        <f t="shared" si="1"/>
        <v>21.64</v>
      </c>
      <c r="F7">
        <f t="shared" si="1"/>
        <v>32.360000000000007</v>
      </c>
      <c r="G7">
        <f t="shared" si="1"/>
        <v>49</v>
      </c>
      <c r="I7" t="s">
        <v>20</v>
      </c>
    </row>
    <row r="9" spans="1:12" x14ac:dyDescent="0.25">
      <c r="B9" s="1" t="s">
        <v>13</v>
      </c>
      <c r="C9" s="1" t="s">
        <v>14</v>
      </c>
      <c r="D9" s="1" t="s">
        <v>16</v>
      </c>
      <c r="E9" s="1" t="s">
        <v>15</v>
      </c>
      <c r="F9" s="1" t="s">
        <v>17</v>
      </c>
      <c r="G9" s="1" t="s">
        <v>18</v>
      </c>
    </row>
    <row r="27" spans="1:1" x14ac:dyDescent="0.25">
      <c r="A27" t="s">
        <v>35</v>
      </c>
    </row>
    <row r="40" spans="2:12" x14ac:dyDescent="0.25">
      <c r="B40" s="2" t="s">
        <v>21</v>
      </c>
      <c r="C40" t="s">
        <v>26</v>
      </c>
    </row>
    <row r="41" spans="2:12" x14ac:dyDescent="0.25">
      <c r="B41" s="2" t="s">
        <v>22</v>
      </c>
      <c r="C41" t="s">
        <v>27</v>
      </c>
    </row>
    <row r="42" spans="2:12" x14ac:dyDescent="0.25">
      <c r="B42" s="2" t="s">
        <v>24</v>
      </c>
      <c r="C42" t="s">
        <v>28</v>
      </c>
    </row>
    <row r="43" spans="2:12" x14ac:dyDescent="0.25">
      <c r="B43" s="2" t="s">
        <v>25</v>
      </c>
      <c r="C43" t="s">
        <v>29</v>
      </c>
    </row>
    <row r="45" spans="2:12" x14ac:dyDescent="0.25">
      <c r="B45" t="s">
        <v>30</v>
      </c>
    </row>
    <row r="47" spans="2:12" x14ac:dyDescent="0.25">
      <c r="B47">
        <v>-97</v>
      </c>
      <c r="K47" t="s">
        <v>32</v>
      </c>
      <c r="L47">
        <f>2/5</f>
        <v>0.4</v>
      </c>
    </row>
    <row r="48" spans="2:12" x14ac:dyDescent="0.25">
      <c r="B48" t="s">
        <v>31</v>
      </c>
      <c r="K48" t="s">
        <v>33</v>
      </c>
      <c r="L48">
        <f>3/5</f>
        <v>0.6</v>
      </c>
    </row>
    <row r="49" spans="1:3" x14ac:dyDescent="0.25">
      <c r="B49">
        <v>25</v>
      </c>
    </row>
    <row r="51" spans="1:3" x14ac:dyDescent="0.25">
      <c r="A51" t="s">
        <v>34</v>
      </c>
    </row>
    <row r="62" spans="1:3" x14ac:dyDescent="0.25">
      <c r="B62" s="2" t="s">
        <v>21</v>
      </c>
      <c r="C62" t="s">
        <v>36</v>
      </c>
    </row>
    <row r="63" spans="1:3" x14ac:dyDescent="0.25">
      <c r="B63" s="2" t="s">
        <v>22</v>
      </c>
      <c r="C63" t="s">
        <v>37</v>
      </c>
    </row>
    <row r="64" spans="1:3" x14ac:dyDescent="0.25">
      <c r="B64" s="2" t="s">
        <v>24</v>
      </c>
      <c r="C64" t="s">
        <v>38</v>
      </c>
    </row>
    <row r="65" spans="1:3" x14ac:dyDescent="0.25">
      <c r="B65" s="2" t="s">
        <v>25</v>
      </c>
      <c r="C65" t="s">
        <v>29</v>
      </c>
    </row>
    <row r="67" spans="1:3" x14ac:dyDescent="0.25">
      <c r="B67" t="s">
        <v>39</v>
      </c>
    </row>
    <row r="70" spans="1:3" x14ac:dyDescent="0.25">
      <c r="A70" t="s">
        <v>40</v>
      </c>
    </row>
    <row r="84" spans="2:3" x14ac:dyDescent="0.25">
      <c r="B84" s="2" t="s">
        <v>21</v>
      </c>
      <c r="C84" t="s">
        <v>26</v>
      </c>
    </row>
    <row r="85" spans="2:3" x14ac:dyDescent="0.25">
      <c r="B85" s="2" t="s">
        <v>22</v>
      </c>
      <c r="C85" t="s">
        <v>27</v>
      </c>
    </row>
    <row r="86" spans="2:3" x14ac:dyDescent="0.25">
      <c r="B86" s="2" t="s">
        <v>23</v>
      </c>
      <c r="C86" t="s">
        <v>41</v>
      </c>
    </row>
    <row r="87" spans="2:3" x14ac:dyDescent="0.25">
      <c r="B87" s="2" t="s">
        <v>24</v>
      </c>
      <c r="C87" t="s">
        <v>42</v>
      </c>
    </row>
    <row r="88" spans="2:3" x14ac:dyDescent="0.25">
      <c r="B88" s="2" t="s">
        <v>25</v>
      </c>
      <c r="C88" t="s">
        <v>43</v>
      </c>
    </row>
    <row r="91" spans="2:3" x14ac:dyDescent="0.25">
      <c r="B91" t="s">
        <v>44</v>
      </c>
    </row>
    <row r="93" spans="2:3" x14ac:dyDescent="0.25">
      <c r="B93" t="s">
        <v>45</v>
      </c>
    </row>
    <row r="94" spans="2:3" x14ac:dyDescent="0.25">
      <c r="B94" t="s">
        <v>46</v>
      </c>
    </row>
    <row r="95" spans="2:3" x14ac:dyDescent="0.25">
      <c r="B95" t="s">
        <v>47</v>
      </c>
    </row>
    <row r="98" spans="1:1" x14ac:dyDescent="0.25">
      <c r="A98" t="s">
        <v>48</v>
      </c>
    </row>
    <row r="127" spans="2:3" x14ac:dyDescent="0.25">
      <c r="B127" s="2" t="s">
        <v>21</v>
      </c>
      <c r="C127" t="s">
        <v>49</v>
      </c>
    </row>
    <row r="128" spans="2:3" x14ac:dyDescent="0.25">
      <c r="B128" s="2" t="s">
        <v>22</v>
      </c>
      <c r="C128" t="s">
        <v>52</v>
      </c>
    </row>
    <row r="129" spans="2:3" x14ac:dyDescent="0.25">
      <c r="B129" s="2" t="s">
        <v>24</v>
      </c>
      <c r="C129" t="s">
        <v>29</v>
      </c>
    </row>
    <row r="131" spans="2:3" x14ac:dyDescent="0.25">
      <c r="B131" t="s">
        <v>50</v>
      </c>
    </row>
    <row r="133" spans="2:3" x14ac:dyDescent="0.25">
      <c r="B133" t="s">
        <v>51</v>
      </c>
    </row>
    <row r="153" spans="2:11" x14ac:dyDescent="0.25">
      <c r="B153" s="2" t="s">
        <v>21</v>
      </c>
      <c r="C153" t="s">
        <v>53</v>
      </c>
    </row>
    <row r="154" spans="2:11" x14ac:dyDescent="0.25">
      <c r="B154" s="2" t="s">
        <v>22</v>
      </c>
      <c r="C154" t="s">
        <v>54</v>
      </c>
    </row>
    <row r="155" spans="2:11" x14ac:dyDescent="0.25">
      <c r="B155" s="2" t="s">
        <v>24</v>
      </c>
      <c r="C155" t="s">
        <v>29</v>
      </c>
    </row>
    <row r="157" spans="2:11" x14ac:dyDescent="0.25">
      <c r="B157" t="s">
        <v>55</v>
      </c>
    </row>
    <row r="159" spans="2:11" x14ac:dyDescent="0.25">
      <c r="B159" t="s">
        <v>56</v>
      </c>
      <c r="H159" t="s">
        <v>32</v>
      </c>
      <c r="I159" s="3">
        <f>21/26</f>
        <v>0.80769230769230771</v>
      </c>
      <c r="K159">
        <f>0.81*10+0.19*20</f>
        <v>11.900000000000002</v>
      </c>
    </row>
    <row r="160" spans="2:11" x14ac:dyDescent="0.25">
      <c r="B160" t="s">
        <v>57</v>
      </c>
      <c r="H160" t="s">
        <v>33</v>
      </c>
      <c r="I160" s="3">
        <f>5/26</f>
        <v>0.19230769230769232</v>
      </c>
      <c r="K160">
        <f>0.81^2*25+0.19^2*49+2*0.81*0.19*5*7*0.5</f>
        <v>23.557900000000004</v>
      </c>
    </row>
    <row r="161" spans="2:2" x14ac:dyDescent="0.25">
      <c r="B161" t="s">
        <v>58</v>
      </c>
    </row>
    <row r="183" spans="2:13" x14ac:dyDescent="0.25">
      <c r="B183" s="2" t="s">
        <v>21</v>
      </c>
      <c r="C183" t="s">
        <v>60</v>
      </c>
    </row>
    <row r="184" spans="2:13" x14ac:dyDescent="0.25">
      <c r="B184" s="2" t="s">
        <v>22</v>
      </c>
      <c r="C184" t="s">
        <v>59</v>
      </c>
    </row>
    <row r="185" spans="2:13" x14ac:dyDescent="0.25">
      <c r="B185" s="2" t="s">
        <v>24</v>
      </c>
      <c r="C185" t="s">
        <v>29</v>
      </c>
    </row>
    <row r="186" spans="2:13" x14ac:dyDescent="0.25">
      <c r="J186" t="s">
        <v>32</v>
      </c>
      <c r="K186" s="3">
        <f>7/12</f>
        <v>0.58333333333333337</v>
      </c>
      <c r="M186">
        <f>0.58*10+0.42*20</f>
        <v>14.2</v>
      </c>
    </row>
    <row r="187" spans="2:13" x14ac:dyDescent="0.25">
      <c r="B187" t="s">
        <v>61</v>
      </c>
      <c r="J187" t="s">
        <v>33</v>
      </c>
      <c r="K187" s="3">
        <f>5/12</f>
        <v>0.41666666666666669</v>
      </c>
      <c r="M187">
        <f>0.58^2*25+0.42^2*49+2*0.58*0.42*5*7*(-1)</f>
        <v>1.5999999999998238E-3</v>
      </c>
    </row>
    <row r="189" spans="2:13" x14ac:dyDescent="0.25">
      <c r="B189" t="s">
        <v>62</v>
      </c>
    </row>
  </sheetData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autoPict="0" r:id="rId5">
            <anchor moveWithCells="1">
              <from>
                <xdr:col>0</xdr:col>
                <xdr:colOff>733425</xdr:colOff>
                <xdr:row>26</xdr:row>
                <xdr:rowOff>0</xdr:rowOff>
              </from>
              <to>
                <xdr:col>6</xdr:col>
                <xdr:colOff>333375</xdr:colOff>
                <xdr:row>32</xdr:row>
                <xdr:rowOff>38100</xdr:rowOff>
              </to>
            </anchor>
          </objectPr>
        </oleObject>
      </mc:Choice>
      <mc:Fallback>
        <oleObject progId="Equation.DSMT4" shapeId="1025" r:id="rId4"/>
      </mc:Fallback>
    </mc:AlternateContent>
    <mc:AlternateContent xmlns:mc="http://schemas.openxmlformats.org/markup-compatibility/2006">
      <mc:Choice Requires="x14">
        <oleObject progId="Equation.DSMT4" shapeId="1026" r:id="rId6">
          <objectPr defaultSize="0" autoPict="0" r:id="rId7">
            <anchor moveWithCells="1">
              <from>
                <xdr:col>0</xdr:col>
                <xdr:colOff>714375</xdr:colOff>
                <xdr:row>33</xdr:row>
                <xdr:rowOff>152400</xdr:rowOff>
              </from>
              <to>
                <xdr:col>11</xdr:col>
                <xdr:colOff>342900</xdr:colOff>
                <xdr:row>35</xdr:row>
                <xdr:rowOff>28575</xdr:rowOff>
              </to>
            </anchor>
          </objectPr>
        </oleObject>
      </mc:Choice>
      <mc:Fallback>
        <oleObject progId="Equation.DSMT4" shapeId="1026" r:id="rId6"/>
      </mc:Fallback>
    </mc:AlternateContent>
    <mc:AlternateContent xmlns:mc="http://schemas.openxmlformats.org/markup-compatibility/2006">
      <mc:Choice Requires="x14">
        <oleObject progId="Equation.DSMT4" shapeId="1027" r:id="rId8">
          <objectPr defaultSize="0" autoPict="0" r:id="rId9">
            <anchor moveWithCells="1">
              <from>
                <xdr:col>1</xdr:col>
                <xdr:colOff>0</xdr:colOff>
                <xdr:row>36</xdr:row>
                <xdr:rowOff>0</xdr:rowOff>
              </from>
              <to>
                <xdr:col>11</xdr:col>
                <xdr:colOff>361950</xdr:colOff>
                <xdr:row>37</xdr:row>
                <xdr:rowOff>66675</xdr:rowOff>
              </to>
            </anchor>
          </objectPr>
        </oleObject>
      </mc:Choice>
      <mc:Fallback>
        <oleObject progId="Equation.DSMT4" shapeId="1027" r:id="rId8"/>
      </mc:Fallback>
    </mc:AlternateContent>
    <mc:AlternateContent xmlns:mc="http://schemas.openxmlformats.org/markup-compatibility/2006">
      <mc:Choice Requires="x14">
        <oleObject progId="Equation.DSMT4" shapeId="1028" r:id="rId10">
          <objectPr defaultSize="0" r:id="rId11">
            <anchor moveWithCells="1">
              <from>
                <xdr:col>1</xdr:col>
                <xdr:colOff>0</xdr:colOff>
                <xdr:row>50</xdr:row>
                <xdr:rowOff>0</xdr:rowOff>
              </from>
              <to>
                <xdr:col>4</xdr:col>
                <xdr:colOff>57150</xdr:colOff>
                <xdr:row>53</xdr:row>
                <xdr:rowOff>180975</xdr:rowOff>
              </to>
            </anchor>
          </objectPr>
        </oleObject>
      </mc:Choice>
      <mc:Fallback>
        <oleObject progId="Equation.DSMT4" shapeId="1028" r:id="rId10"/>
      </mc:Fallback>
    </mc:AlternateContent>
    <mc:AlternateContent xmlns:mc="http://schemas.openxmlformats.org/markup-compatibility/2006">
      <mc:Choice Requires="x14">
        <oleObject progId="Equation.DSMT4" shapeId="1030" r:id="rId12">
          <objectPr defaultSize="0" autoPict="0" r:id="rId13">
            <anchor moveWithCells="1">
              <from>
                <xdr:col>1</xdr:col>
                <xdr:colOff>0</xdr:colOff>
                <xdr:row>54</xdr:row>
                <xdr:rowOff>190500</xdr:rowOff>
              </from>
              <to>
                <xdr:col>17</xdr:col>
                <xdr:colOff>361950</xdr:colOff>
                <xdr:row>57</xdr:row>
                <xdr:rowOff>9525</xdr:rowOff>
              </to>
            </anchor>
          </objectPr>
        </oleObject>
      </mc:Choice>
      <mc:Fallback>
        <oleObject progId="Equation.DSMT4" shapeId="1030" r:id="rId12"/>
      </mc:Fallback>
    </mc:AlternateContent>
    <mc:AlternateContent xmlns:mc="http://schemas.openxmlformats.org/markup-compatibility/2006">
      <mc:Choice Requires="x14">
        <oleObject progId="Equation.DSMT4" shapeId="1031" r:id="rId14">
          <objectPr defaultSize="0" autoPict="0" r:id="rId15">
            <anchor moveWithCells="1">
              <from>
                <xdr:col>1</xdr:col>
                <xdr:colOff>0</xdr:colOff>
                <xdr:row>58</xdr:row>
                <xdr:rowOff>0</xdr:rowOff>
              </from>
              <to>
                <xdr:col>17</xdr:col>
                <xdr:colOff>361950</xdr:colOff>
                <xdr:row>60</xdr:row>
                <xdr:rowOff>9525</xdr:rowOff>
              </to>
            </anchor>
          </objectPr>
        </oleObject>
      </mc:Choice>
      <mc:Fallback>
        <oleObject progId="Equation.DSMT4" shapeId="1031" r:id="rId14"/>
      </mc:Fallback>
    </mc:AlternateContent>
    <mc:AlternateContent xmlns:mc="http://schemas.openxmlformats.org/markup-compatibility/2006">
      <mc:Choice Requires="x14">
        <oleObject progId="Equation.DSMT4" shapeId="1032" r:id="rId16">
          <objectPr defaultSize="0" autoPict="0" r:id="rId17">
            <anchor moveWithCells="1">
              <from>
                <xdr:col>1</xdr:col>
                <xdr:colOff>0</xdr:colOff>
                <xdr:row>69</xdr:row>
                <xdr:rowOff>0</xdr:rowOff>
              </from>
              <to>
                <xdr:col>6</xdr:col>
                <xdr:colOff>333375</xdr:colOff>
                <xdr:row>75</xdr:row>
                <xdr:rowOff>38100</xdr:rowOff>
              </to>
            </anchor>
          </objectPr>
        </oleObject>
      </mc:Choice>
      <mc:Fallback>
        <oleObject progId="Equation.DSMT4" shapeId="1032" r:id="rId16"/>
      </mc:Fallback>
    </mc:AlternateContent>
    <mc:AlternateContent xmlns:mc="http://schemas.openxmlformats.org/markup-compatibility/2006">
      <mc:Choice Requires="x14">
        <oleObject progId="Equation.DSMT4" shapeId="1033" r:id="rId18">
          <objectPr defaultSize="0" autoPict="0" r:id="rId19">
            <anchor moveWithCells="1">
              <from>
                <xdr:col>2</xdr:col>
                <xdr:colOff>104775</xdr:colOff>
                <xdr:row>77</xdr:row>
                <xdr:rowOff>152400</xdr:rowOff>
              </from>
              <to>
                <xdr:col>12</xdr:col>
                <xdr:colOff>466725</xdr:colOff>
                <xdr:row>79</xdr:row>
                <xdr:rowOff>28575</xdr:rowOff>
              </to>
            </anchor>
          </objectPr>
        </oleObject>
      </mc:Choice>
      <mc:Fallback>
        <oleObject progId="Equation.DSMT4" shapeId="1033" r:id="rId18"/>
      </mc:Fallback>
    </mc:AlternateContent>
    <mc:AlternateContent xmlns:mc="http://schemas.openxmlformats.org/markup-compatibility/2006">
      <mc:Choice Requires="x14">
        <oleObject progId="Equation.DSMT4" shapeId="1034" r:id="rId20">
          <objectPr defaultSize="0" autoPict="0" r:id="rId21">
            <anchor moveWithCells="1">
              <from>
                <xdr:col>2</xdr:col>
                <xdr:colOff>0</xdr:colOff>
                <xdr:row>80</xdr:row>
                <xdr:rowOff>0</xdr:rowOff>
              </from>
              <to>
                <xdr:col>12</xdr:col>
                <xdr:colOff>361950</xdr:colOff>
                <xdr:row>81</xdr:row>
                <xdr:rowOff>66675</xdr:rowOff>
              </to>
            </anchor>
          </objectPr>
        </oleObject>
      </mc:Choice>
      <mc:Fallback>
        <oleObject progId="Equation.DSMT4" shapeId="1034" r:id="rId20"/>
      </mc:Fallback>
    </mc:AlternateContent>
    <mc:AlternateContent xmlns:mc="http://schemas.openxmlformats.org/markup-compatibility/2006">
      <mc:Choice Requires="x14">
        <oleObject progId="Equation.DSMT4" shapeId="1035" r:id="rId22">
          <objectPr defaultSize="0" autoPict="0" r:id="rId23">
            <anchor moveWithCells="1">
              <from>
                <xdr:col>1</xdr:col>
                <xdr:colOff>0</xdr:colOff>
                <xdr:row>96</xdr:row>
                <xdr:rowOff>190500</xdr:rowOff>
              </from>
              <to>
                <xdr:col>9</xdr:col>
                <xdr:colOff>381000</xdr:colOff>
                <xdr:row>106</xdr:row>
                <xdr:rowOff>123825</xdr:rowOff>
              </to>
            </anchor>
          </objectPr>
        </oleObject>
      </mc:Choice>
      <mc:Fallback>
        <oleObject progId="Equation.DSMT4" shapeId="1035" r:id="rId22"/>
      </mc:Fallback>
    </mc:AlternateContent>
    <mc:AlternateContent xmlns:mc="http://schemas.openxmlformats.org/markup-compatibility/2006">
      <mc:Choice Requires="x14">
        <oleObject progId="Equation.DSMT4" shapeId="1036" r:id="rId24">
          <objectPr defaultSize="0" autoPict="0" r:id="rId25">
            <anchor moveWithCells="1">
              <from>
                <xdr:col>1</xdr:col>
                <xdr:colOff>0</xdr:colOff>
                <xdr:row>108</xdr:row>
                <xdr:rowOff>0</xdr:rowOff>
              </from>
              <to>
                <xdr:col>9</xdr:col>
                <xdr:colOff>381000</xdr:colOff>
                <xdr:row>117</xdr:row>
                <xdr:rowOff>123825</xdr:rowOff>
              </to>
            </anchor>
          </objectPr>
        </oleObject>
      </mc:Choice>
      <mc:Fallback>
        <oleObject progId="Equation.DSMT4" shapeId="1036" r:id="rId24"/>
      </mc:Fallback>
    </mc:AlternateContent>
    <mc:AlternateContent xmlns:mc="http://schemas.openxmlformats.org/markup-compatibility/2006">
      <mc:Choice Requires="x14">
        <oleObject progId="Equation.DSMT4" shapeId="1037" r:id="rId26">
          <objectPr defaultSize="0" autoPict="0" r:id="rId27">
            <anchor moveWithCells="1">
              <from>
                <xdr:col>1</xdr:col>
                <xdr:colOff>104775</xdr:colOff>
                <xdr:row>119</xdr:row>
                <xdr:rowOff>152400</xdr:rowOff>
              </from>
              <to>
                <xdr:col>11</xdr:col>
                <xdr:colOff>466725</xdr:colOff>
                <xdr:row>121</xdr:row>
                <xdr:rowOff>28575</xdr:rowOff>
              </to>
            </anchor>
          </objectPr>
        </oleObject>
      </mc:Choice>
      <mc:Fallback>
        <oleObject progId="Equation.DSMT4" shapeId="1037" r:id="rId26"/>
      </mc:Fallback>
    </mc:AlternateContent>
    <mc:AlternateContent xmlns:mc="http://schemas.openxmlformats.org/markup-compatibility/2006">
      <mc:Choice Requires="x14">
        <oleObject progId="Equation.DSMT4" shapeId="1038" r:id="rId28">
          <objectPr defaultSize="0" autoPict="0" r:id="rId29">
            <anchor moveWithCells="1">
              <from>
                <xdr:col>1</xdr:col>
                <xdr:colOff>104775</xdr:colOff>
                <xdr:row>122</xdr:row>
                <xdr:rowOff>152400</xdr:rowOff>
              </from>
              <to>
                <xdr:col>11</xdr:col>
                <xdr:colOff>466725</xdr:colOff>
                <xdr:row>124</xdr:row>
                <xdr:rowOff>28575</xdr:rowOff>
              </to>
            </anchor>
          </objectPr>
        </oleObject>
      </mc:Choice>
      <mc:Fallback>
        <oleObject progId="Equation.DSMT4" shapeId="1038" r:id="rId28"/>
      </mc:Fallback>
    </mc:AlternateContent>
    <mc:AlternateContent xmlns:mc="http://schemas.openxmlformats.org/markup-compatibility/2006">
      <mc:Choice Requires="x14">
        <oleObject progId="Equation.DSMT4" shapeId="1039" r:id="rId30">
          <objectPr defaultSize="0" autoPict="0" r:id="rId31">
            <anchor moveWithCells="1">
              <from>
                <xdr:col>1</xdr:col>
                <xdr:colOff>0</xdr:colOff>
                <xdr:row>134</xdr:row>
                <xdr:rowOff>0</xdr:rowOff>
              </from>
              <to>
                <xdr:col>9</xdr:col>
                <xdr:colOff>381000</xdr:colOff>
                <xdr:row>143</xdr:row>
                <xdr:rowOff>123825</xdr:rowOff>
              </to>
            </anchor>
          </objectPr>
        </oleObject>
      </mc:Choice>
      <mc:Fallback>
        <oleObject progId="Equation.DSMT4" shapeId="1039" r:id="rId30"/>
      </mc:Fallback>
    </mc:AlternateContent>
    <mc:AlternateContent xmlns:mc="http://schemas.openxmlformats.org/markup-compatibility/2006">
      <mc:Choice Requires="x14">
        <oleObject progId="Equation.DSMT4" shapeId="1040" r:id="rId32">
          <objectPr defaultSize="0" autoPict="0" r:id="rId33">
            <anchor moveWithCells="1">
              <from>
                <xdr:col>1</xdr:col>
                <xdr:colOff>104775</xdr:colOff>
                <xdr:row>145</xdr:row>
                <xdr:rowOff>152400</xdr:rowOff>
              </from>
              <to>
                <xdr:col>11</xdr:col>
                <xdr:colOff>466725</xdr:colOff>
                <xdr:row>147</xdr:row>
                <xdr:rowOff>28575</xdr:rowOff>
              </to>
            </anchor>
          </objectPr>
        </oleObject>
      </mc:Choice>
      <mc:Fallback>
        <oleObject progId="Equation.DSMT4" shapeId="1040" r:id="rId32"/>
      </mc:Fallback>
    </mc:AlternateContent>
    <mc:AlternateContent xmlns:mc="http://schemas.openxmlformats.org/markup-compatibility/2006">
      <mc:Choice Requires="x14">
        <oleObject progId="Equation.DSMT4" shapeId="1041" r:id="rId34">
          <objectPr defaultSize="0" autoPict="0" r:id="rId35">
            <anchor moveWithCells="1">
              <from>
                <xdr:col>1</xdr:col>
                <xdr:colOff>104775</xdr:colOff>
                <xdr:row>148</xdr:row>
                <xdr:rowOff>152400</xdr:rowOff>
              </from>
              <to>
                <xdr:col>11</xdr:col>
                <xdr:colOff>466725</xdr:colOff>
                <xdr:row>150</xdr:row>
                <xdr:rowOff>28575</xdr:rowOff>
              </to>
            </anchor>
          </objectPr>
        </oleObject>
      </mc:Choice>
      <mc:Fallback>
        <oleObject progId="Equation.DSMT4" shapeId="1041" r:id="rId34"/>
      </mc:Fallback>
    </mc:AlternateContent>
    <mc:AlternateContent xmlns:mc="http://schemas.openxmlformats.org/markup-compatibility/2006">
      <mc:Choice Requires="x14">
        <oleObject progId="Equation.DSMT4" shapeId="1042" r:id="rId36">
          <objectPr defaultSize="0" autoPict="0" r:id="rId37">
            <anchor moveWithCells="1">
              <from>
                <xdr:col>1</xdr:col>
                <xdr:colOff>0</xdr:colOff>
                <xdr:row>163</xdr:row>
                <xdr:rowOff>0</xdr:rowOff>
              </from>
              <to>
                <xdr:col>9</xdr:col>
                <xdr:colOff>381000</xdr:colOff>
                <xdr:row>172</xdr:row>
                <xdr:rowOff>123825</xdr:rowOff>
              </to>
            </anchor>
          </objectPr>
        </oleObject>
      </mc:Choice>
      <mc:Fallback>
        <oleObject progId="Equation.DSMT4" shapeId="1042" r:id="rId36"/>
      </mc:Fallback>
    </mc:AlternateContent>
    <mc:AlternateContent xmlns:mc="http://schemas.openxmlformats.org/markup-compatibility/2006">
      <mc:Choice Requires="x14">
        <oleObject progId="Equation.DSMT4" shapeId="1043" r:id="rId38">
          <objectPr defaultSize="0" autoPict="0" r:id="rId39">
            <anchor moveWithCells="1">
              <from>
                <xdr:col>1</xdr:col>
                <xdr:colOff>104775</xdr:colOff>
                <xdr:row>174</xdr:row>
                <xdr:rowOff>152400</xdr:rowOff>
              </from>
              <to>
                <xdr:col>11</xdr:col>
                <xdr:colOff>466725</xdr:colOff>
                <xdr:row>176</xdr:row>
                <xdr:rowOff>28575</xdr:rowOff>
              </to>
            </anchor>
          </objectPr>
        </oleObject>
      </mc:Choice>
      <mc:Fallback>
        <oleObject progId="Equation.DSMT4" shapeId="1043" r:id="rId38"/>
      </mc:Fallback>
    </mc:AlternateContent>
    <mc:AlternateContent xmlns:mc="http://schemas.openxmlformats.org/markup-compatibility/2006">
      <mc:Choice Requires="x14">
        <oleObject progId="Equation.DSMT4" shapeId="1044" r:id="rId40">
          <objectPr defaultSize="0" autoPict="0" r:id="rId41">
            <anchor moveWithCells="1">
              <from>
                <xdr:col>1</xdr:col>
                <xdr:colOff>104775</xdr:colOff>
                <xdr:row>178</xdr:row>
                <xdr:rowOff>152400</xdr:rowOff>
              </from>
              <to>
                <xdr:col>11</xdr:col>
                <xdr:colOff>466725</xdr:colOff>
                <xdr:row>180</xdr:row>
                <xdr:rowOff>28575</xdr:rowOff>
              </to>
            </anchor>
          </objectPr>
        </oleObject>
      </mc:Choice>
      <mc:Fallback>
        <oleObject progId="Equation.DSMT4" shapeId="1044" r:id="rId4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2021-04-24T06:38:00Z</dcterms:created>
  <dcterms:modified xsi:type="dcterms:W3CDTF">2021-04-24T07:43:16Z</dcterms:modified>
</cp:coreProperties>
</file>