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24" windowWidth="21012" windowHeight="9240" firstSheet="1" activeTab="2"/>
  </bookViews>
  <sheets>
    <sheet name="Пример выполнения" sheetId="4" r:id="rId1"/>
    <sheet name="Шаблон-приклад" sheetId="1" r:id="rId2"/>
    <sheet name="Лист2" sheetId="2" r:id="rId3"/>
    <sheet name="Ейлера (2)" sheetId="5" r:id="rId4"/>
    <sheet name="Ейлера" sheetId="3" r:id="rId5"/>
    <sheet name="Прямоуг" sheetId="6" r:id="rId6"/>
    <sheet name="ПФЕ" sheetId="7" r:id="rId7"/>
  </sheets>
  <calcPr calcId="124519"/>
</workbook>
</file>

<file path=xl/calcChain.xml><?xml version="1.0" encoding="utf-8"?>
<calcChain xmlns="http://schemas.openxmlformats.org/spreadsheetml/2006/main">
  <c r="B4" i="2"/>
  <c r="B5"/>
  <c r="B6"/>
  <c r="B7"/>
  <c r="B8"/>
  <c r="B9"/>
  <c r="B10"/>
  <c r="B11"/>
  <c r="B12"/>
  <c r="B13"/>
  <c r="B14"/>
  <c r="B15"/>
  <c r="B3"/>
  <c r="H2" i="6"/>
  <c r="E2"/>
  <c r="C12" i="5"/>
  <c r="C4"/>
  <c r="D4"/>
  <c r="D5" s="1"/>
  <c r="D6" s="1"/>
  <c r="E4"/>
  <c r="E5"/>
  <c r="E3"/>
  <c r="D3"/>
  <c r="C3"/>
  <c r="C3" i="3"/>
  <c r="C12"/>
  <c r="C4"/>
  <c r="C5" s="1"/>
  <c r="D4"/>
  <c r="D5" s="1"/>
  <c r="D6" s="1"/>
  <c r="D3"/>
  <c r="B12"/>
  <c r="K3" i="1"/>
  <c r="K4"/>
  <c r="K5"/>
  <c r="K6"/>
  <c r="K7"/>
  <c r="K8"/>
  <c r="K9"/>
  <c r="K10"/>
  <c r="K11"/>
  <c r="K2"/>
  <c r="F20"/>
  <c r="D25"/>
  <c r="D24"/>
  <c r="D23"/>
  <c r="C25"/>
  <c r="C24"/>
  <c r="C23"/>
  <c r="B24"/>
  <c r="J20" s="1"/>
  <c r="K24" s="1"/>
  <c r="B23"/>
  <c r="D21"/>
  <c r="K21" s="1"/>
  <c r="D20"/>
  <c r="K20" s="1"/>
  <c r="D19"/>
  <c r="C21"/>
  <c r="C20"/>
  <c r="C19"/>
  <c r="J23" s="1"/>
  <c r="B21"/>
  <c r="I21" s="1"/>
  <c r="B20"/>
  <c r="I20" s="1"/>
  <c r="E13"/>
  <c r="F13"/>
  <c r="G13"/>
  <c r="H13"/>
  <c r="I13"/>
  <c r="J13"/>
  <c r="J3"/>
  <c r="J4"/>
  <c r="J5"/>
  <c r="J6"/>
  <c r="J7"/>
  <c r="J8"/>
  <c r="J9"/>
  <c r="J10"/>
  <c r="J11"/>
  <c r="J2"/>
  <c r="G3"/>
  <c r="H3"/>
  <c r="G4"/>
  <c r="H4"/>
  <c r="G5"/>
  <c r="H5"/>
  <c r="G6"/>
  <c r="H6"/>
  <c r="G7"/>
  <c r="H7"/>
  <c r="G8"/>
  <c r="H8"/>
  <c r="G9"/>
  <c r="H9"/>
  <c r="G10"/>
  <c r="H10"/>
  <c r="G11"/>
  <c r="H11"/>
  <c r="H2"/>
  <c r="G2"/>
  <c r="F3"/>
  <c r="F4"/>
  <c r="F5"/>
  <c r="F6"/>
  <c r="F7"/>
  <c r="F8"/>
  <c r="F9"/>
  <c r="F10"/>
  <c r="F11"/>
  <c r="F2"/>
  <c r="E3"/>
  <c r="E4"/>
  <c r="E5"/>
  <c r="E6"/>
  <c r="E7"/>
  <c r="E8"/>
  <c r="E9"/>
  <c r="E10"/>
  <c r="E11"/>
  <c r="I3"/>
  <c r="I4"/>
  <c r="I5"/>
  <c r="I6"/>
  <c r="I7"/>
  <c r="I8"/>
  <c r="I9"/>
  <c r="I10"/>
  <c r="I11"/>
  <c r="I2"/>
  <c r="E2"/>
  <c r="B8" i="5"/>
  <c r="B9"/>
  <c r="B10"/>
  <c r="B11"/>
  <c r="B12"/>
  <c r="B4" i="3"/>
  <c r="B5"/>
  <c r="B6"/>
  <c r="B7"/>
  <c r="B8"/>
  <c r="B9"/>
  <c r="B10"/>
  <c r="B11"/>
  <c r="B3" i="5"/>
  <c r="B3" i="3"/>
  <c r="G3" i="6"/>
  <c r="G4"/>
  <c r="G5"/>
  <c r="G6"/>
  <c r="G7"/>
  <c r="G8"/>
  <c r="G9"/>
  <c r="G10"/>
  <c r="G11"/>
  <c r="G12"/>
  <c r="G2"/>
  <c r="D13"/>
  <c r="D3"/>
  <c r="D4"/>
  <c r="D5"/>
  <c r="D6"/>
  <c r="D7"/>
  <c r="D8"/>
  <c r="D9"/>
  <c r="D10"/>
  <c r="D11"/>
  <c r="D2"/>
  <c r="C3"/>
  <c r="C4"/>
  <c r="C5"/>
  <c r="C6"/>
  <c r="C7"/>
  <c r="C8"/>
  <c r="C9"/>
  <c r="C10"/>
  <c r="C11"/>
  <c r="C2"/>
  <c r="B3"/>
  <c r="B4"/>
  <c r="B5"/>
  <c r="B6"/>
  <c r="B7"/>
  <c r="B8"/>
  <c r="B9"/>
  <c r="B10"/>
  <c r="B11"/>
  <c r="B12"/>
  <c r="B2"/>
  <c r="J27" i="4"/>
  <c r="J26"/>
  <c r="J25"/>
  <c r="I27"/>
  <c r="I26"/>
  <c r="I25"/>
  <c r="K23"/>
  <c r="K22"/>
  <c r="K21"/>
  <c r="I23"/>
  <c r="I22"/>
  <c r="I21"/>
  <c r="D27"/>
  <c r="D26"/>
  <c r="D25"/>
  <c r="C27"/>
  <c r="C26"/>
  <c r="C25"/>
  <c r="F22"/>
  <c r="D23"/>
  <c r="D22"/>
  <c r="D21"/>
  <c r="C23"/>
  <c r="C22"/>
  <c r="C21"/>
  <c r="B23"/>
  <c r="B22"/>
  <c r="E14"/>
  <c r="F14"/>
  <c r="G14"/>
  <c r="H14"/>
  <c r="J3"/>
  <c r="K3"/>
  <c r="J4"/>
  <c r="K4"/>
  <c r="J5"/>
  <c r="K5"/>
  <c r="J7"/>
  <c r="K7"/>
  <c r="J8"/>
  <c r="K8"/>
  <c r="J9"/>
  <c r="K9"/>
  <c r="J10"/>
  <c r="K10"/>
  <c r="J11"/>
  <c r="K11"/>
  <c r="K2"/>
  <c r="J2"/>
  <c r="F3"/>
  <c r="G3"/>
  <c r="H3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H2"/>
  <c r="G2"/>
  <c r="F2"/>
  <c r="I3"/>
  <c r="I4"/>
  <c r="I5"/>
  <c r="I6"/>
  <c r="I14" s="1"/>
  <c r="B25" s="1"/>
  <c r="I7"/>
  <c r="I8"/>
  <c r="I9"/>
  <c r="I10"/>
  <c r="I11"/>
  <c r="I2"/>
  <c r="E3"/>
  <c r="E4"/>
  <c r="E5"/>
  <c r="E6"/>
  <c r="E7"/>
  <c r="E8"/>
  <c r="E9"/>
  <c r="E10"/>
  <c r="E11"/>
  <c r="E2"/>
  <c r="B4" i="5"/>
  <c r="B5"/>
  <c r="B6"/>
  <c r="B7"/>
  <c r="B2"/>
  <c r="J25" i="1"/>
  <c r="J24"/>
  <c r="I23"/>
  <c r="I19"/>
  <c r="E6" i="5" l="1"/>
  <c r="E7" s="1"/>
  <c r="E8" s="1"/>
  <c r="C5"/>
  <c r="C6" s="1"/>
  <c r="C7" s="1"/>
  <c r="C6" i="3"/>
  <c r="C7" s="1"/>
  <c r="K13" i="1"/>
  <c r="B25" s="1"/>
  <c r="F24" s="1"/>
  <c r="I15" s="1"/>
  <c r="J19"/>
  <c r="K23" s="1"/>
  <c r="K19"/>
  <c r="I25"/>
  <c r="I24"/>
  <c r="J21" i="4"/>
  <c r="F26"/>
  <c r="I16" s="1"/>
  <c r="J6"/>
  <c r="J14" s="1"/>
  <c r="B26" s="1"/>
  <c r="J22" s="1"/>
  <c r="K26" s="1"/>
  <c r="K6"/>
  <c r="K14" s="1"/>
  <c r="B27" s="1"/>
  <c r="J23" s="1"/>
  <c r="K27" s="1"/>
  <c r="D7" i="5" l="1"/>
  <c r="D8" s="1"/>
  <c r="D9" s="1"/>
  <c r="C8" i="3"/>
  <c r="C9" s="1"/>
  <c r="D7"/>
  <c r="D8" s="1"/>
  <c r="J21" i="1"/>
  <c r="M20" s="1"/>
  <c r="I16" s="1"/>
  <c r="M22" i="4"/>
  <c r="I17" s="1"/>
  <c r="L8" s="1"/>
  <c r="K25"/>
  <c r="M26" s="1"/>
  <c r="I18" s="1"/>
  <c r="C8" i="5" l="1"/>
  <c r="C10" i="3"/>
  <c r="C11" s="1"/>
  <c r="D9"/>
  <c r="D10" s="1"/>
  <c r="L9" i="1"/>
  <c r="K25"/>
  <c r="M24" s="1"/>
  <c r="I17" s="1"/>
  <c r="L2" s="1"/>
  <c r="L6"/>
  <c r="L8"/>
  <c r="L11"/>
  <c r="L11" i="4"/>
  <c r="L10"/>
  <c r="L9"/>
  <c r="L7"/>
  <c r="L6"/>
  <c r="L5"/>
  <c r="L4"/>
  <c r="L3"/>
  <c r="L2"/>
  <c r="C9" i="5" l="1"/>
  <c r="C10" s="1"/>
  <c r="E9"/>
  <c r="D11" i="3"/>
  <c r="L4" i="1"/>
  <c r="L5"/>
  <c r="L3"/>
  <c r="L7"/>
  <c r="L10"/>
  <c r="C11" i="5" l="1"/>
  <c r="E10"/>
  <c r="E11" s="1"/>
  <c r="D10"/>
  <c r="D11" l="1"/>
</calcChain>
</file>

<file path=xl/sharedStrings.xml><?xml version="1.0" encoding="utf-8"?>
<sst xmlns="http://schemas.openxmlformats.org/spreadsheetml/2006/main" count="100" uniqueCount="38">
  <si>
    <t>x</t>
  </si>
  <si>
    <t>y</t>
  </si>
  <si>
    <t>x^2</t>
  </si>
  <si>
    <t>x^3</t>
  </si>
  <si>
    <t>x^4</t>
  </si>
  <si>
    <t>y*x</t>
  </si>
  <si>
    <t>y*x^2</t>
  </si>
  <si>
    <t>y(x)</t>
  </si>
  <si>
    <t>сума</t>
  </si>
  <si>
    <t>D</t>
  </si>
  <si>
    <t>D1</t>
  </si>
  <si>
    <t>D2</t>
  </si>
  <si>
    <t>D3</t>
  </si>
  <si>
    <t>Сума</t>
  </si>
  <si>
    <t>n=10</t>
  </si>
  <si>
    <t>а0</t>
  </si>
  <si>
    <t>а1</t>
  </si>
  <si>
    <t>а2</t>
  </si>
  <si>
    <t>a0+a1*x+a2*x^2</t>
  </si>
  <si>
    <t>p</t>
  </si>
  <si>
    <t>i</t>
  </si>
  <si>
    <t>h=1</t>
  </si>
  <si>
    <t>h</t>
  </si>
  <si>
    <t>q</t>
  </si>
  <si>
    <t>f(x)</t>
  </si>
  <si>
    <t>I - інтеграл</t>
  </si>
  <si>
    <t>y=(x-2).^2-6*x+12</t>
  </si>
  <si>
    <t>x(1/2)</t>
  </si>
  <si>
    <t>f(x1/2)</t>
  </si>
  <si>
    <t>x1</t>
  </si>
  <si>
    <t>f1(x)</t>
  </si>
  <si>
    <t>y||=2*x-p+3</t>
  </si>
  <si>
    <t>y||=p-y*x+2</t>
  </si>
  <si>
    <t>y|||=p-y*x+2</t>
  </si>
  <si>
    <t>`72.6560</t>
  </si>
  <si>
    <t>`9.2992</t>
  </si>
  <si>
    <t>f_пр</t>
  </si>
  <si>
    <t>f_тр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</si>
</sst>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2" xfId="0" applyBorder="1"/>
    <xf numFmtId="0" fontId="1" fillId="0" borderId="0" xfId="0" applyFont="1"/>
    <xf numFmtId="0" fontId="0" fillId="3" borderId="0" xfId="0" applyFill="1"/>
    <xf numFmtId="0" fontId="0" fillId="3" borderId="2" xfId="0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3" xfId="0" applyBorder="1"/>
    <xf numFmtId="0" fontId="2" fillId="0" borderId="14" xfId="0" applyFont="1" applyFill="1" applyBorder="1"/>
    <xf numFmtId="0" fontId="2" fillId="0" borderId="0" xfId="0" applyFont="1"/>
    <xf numFmtId="0" fontId="0" fillId="2" borderId="0" xfId="0" applyFill="1"/>
    <xf numFmtId="0" fontId="3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xVal>
            <c:numRef>
              <c:f>'Пример выполнения'!$B$2:$B$11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'Пример выполнения'!$C$2:$C$11</c:f>
              <c:numCache>
                <c:formatCode>General</c:formatCode>
                <c:ptCount val="10"/>
                <c:pt idx="0">
                  <c:v>-1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-2</c:v>
                </c:pt>
              </c:numCache>
            </c:numRef>
          </c:yVal>
          <c:smooth val="1"/>
        </c:ser>
        <c:ser>
          <c:idx val="1"/>
          <c:order val="1"/>
          <c:tx>
            <c:v>y(x)</c:v>
          </c:tx>
          <c:xVal>
            <c:numRef>
              <c:f>'Пример выполнения'!$E$2:$E$11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'Пример выполнения'!$L$2:$L$11</c:f>
              <c:numCache>
                <c:formatCode>General</c:formatCode>
                <c:ptCount val="10"/>
                <c:pt idx="0">
                  <c:v>-0.60909090909095354</c:v>
                </c:pt>
                <c:pt idx="1">
                  <c:v>3.0575757575756928</c:v>
                </c:pt>
                <c:pt idx="2">
                  <c:v>5.716666666666586</c:v>
                </c:pt>
                <c:pt idx="3">
                  <c:v>7.3681818181817276</c:v>
                </c:pt>
                <c:pt idx="4">
                  <c:v>8.0121212121211158</c:v>
                </c:pt>
                <c:pt idx="5">
                  <c:v>7.648484848484749</c:v>
                </c:pt>
                <c:pt idx="6">
                  <c:v>6.277272727272635</c:v>
                </c:pt>
                <c:pt idx="7">
                  <c:v>3.8984848484847632</c:v>
                </c:pt>
                <c:pt idx="8">
                  <c:v>0.51212121212113715</c:v>
                </c:pt>
                <c:pt idx="9">
                  <c:v>-3.8818181818182396</c:v>
                </c:pt>
              </c:numCache>
            </c:numRef>
          </c:yVal>
          <c:smooth val="1"/>
        </c:ser>
        <c:axId val="127531264"/>
        <c:axId val="127557632"/>
      </c:scatterChart>
      <c:valAx>
        <c:axId val="127531264"/>
        <c:scaling>
          <c:orientation val="minMax"/>
        </c:scaling>
        <c:axPos val="b"/>
        <c:numFmt formatCode="General" sourceLinked="1"/>
        <c:tickLblPos val="nextTo"/>
        <c:crossAx val="127557632"/>
        <c:crosses val="autoZero"/>
        <c:crossBetween val="midCat"/>
      </c:valAx>
      <c:valAx>
        <c:axId val="127557632"/>
        <c:scaling>
          <c:orientation val="minMax"/>
        </c:scaling>
        <c:axPos val="l"/>
        <c:majorGridlines/>
        <c:numFmt formatCode="General" sourceLinked="1"/>
        <c:tickLblPos val="nextTo"/>
        <c:crossAx val="12753126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xVal>
            <c:numRef>
              <c:f>'Шаблон-приклад'!$B$2:$B$11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'Шаблон-приклад'!$C$2:$C$11</c:f>
              <c:numCache>
                <c:formatCode>General</c:formatCode>
                <c:ptCount val="10"/>
                <c:pt idx="0">
                  <c:v>-1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-2</c:v>
                </c:pt>
              </c:numCache>
            </c:numRef>
          </c:yVal>
          <c:smooth val="1"/>
        </c:ser>
        <c:ser>
          <c:idx val="1"/>
          <c:order val="1"/>
          <c:tx>
            <c:v>y(x)</c:v>
          </c:tx>
          <c:xVal>
            <c:numRef>
              <c:f>'Шаблон-приклад'!$E$2:$E$11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'Шаблон-приклад'!$L$2:$L$11</c:f>
              <c:numCache>
                <c:formatCode>General</c:formatCode>
                <c:ptCount val="10"/>
                <c:pt idx="0">
                  <c:v>-0.60909090909095354</c:v>
                </c:pt>
                <c:pt idx="1">
                  <c:v>3.0575757575756928</c:v>
                </c:pt>
                <c:pt idx="2">
                  <c:v>5.716666666666586</c:v>
                </c:pt>
                <c:pt idx="3">
                  <c:v>7.3681818181817276</c:v>
                </c:pt>
                <c:pt idx="4">
                  <c:v>8.0121212121211158</c:v>
                </c:pt>
                <c:pt idx="5">
                  <c:v>7.648484848484749</c:v>
                </c:pt>
                <c:pt idx="6">
                  <c:v>6.277272727272635</c:v>
                </c:pt>
                <c:pt idx="7">
                  <c:v>3.8984848484847632</c:v>
                </c:pt>
                <c:pt idx="8">
                  <c:v>0.51212121212113715</c:v>
                </c:pt>
                <c:pt idx="9">
                  <c:v>-3.8818181818182396</c:v>
                </c:pt>
              </c:numCache>
            </c:numRef>
          </c:yVal>
          <c:smooth val="1"/>
        </c:ser>
        <c:axId val="128549248"/>
        <c:axId val="128550784"/>
      </c:scatterChart>
      <c:valAx>
        <c:axId val="128549248"/>
        <c:scaling>
          <c:orientation val="minMax"/>
        </c:scaling>
        <c:axPos val="b"/>
        <c:numFmt formatCode="General" sourceLinked="1"/>
        <c:tickLblPos val="nextTo"/>
        <c:crossAx val="128550784"/>
        <c:crosses val="autoZero"/>
        <c:crossBetween val="midCat"/>
      </c:valAx>
      <c:valAx>
        <c:axId val="128550784"/>
        <c:scaling>
          <c:orientation val="minMax"/>
        </c:scaling>
        <c:axPos val="l"/>
        <c:majorGridlines/>
        <c:numFmt formatCode="General" sourceLinked="1"/>
        <c:tickLblPos val="nextTo"/>
        <c:crossAx val="1285492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xVal>
            <c:numRef>
              <c:f>Лист2!$A$2:$A$18</c:f>
              <c:numCache>
                <c:formatCode>General</c:formatCode>
                <c:ptCount val="17"/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</c:numCache>
            </c:numRef>
          </c:xVal>
          <c:yVal>
            <c:numRef>
              <c:f>Лист2!$B$2:$B$18</c:f>
              <c:numCache>
                <c:formatCode>General</c:formatCode>
                <c:ptCount val="17"/>
                <c:pt idx="1">
                  <c:v>359</c:v>
                </c:pt>
                <c:pt idx="2">
                  <c:v>295</c:v>
                </c:pt>
                <c:pt idx="3">
                  <c:v>237</c:v>
                </c:pt>
                <c:pt idx="4">
                  <c:v>185</c:v>
                </c:pt>
                <c:pt idx="5">
                  <c:v>139</c:v>
                </c:pt>
                <c:pt idx="6">
                  <c:v>99</c:v>
                </c:pt>
                <c:pt idx="7">
                  <c:v>65</c:v>
                </c:pt>
                <c:pt idx="8">
                  <c:v>37</c:v>
                </c:pt>
                <c:pt idx="9">
                  <c:v>15</c:v>
                </c:pt>
                <c:pt idx="10">
                  <c:v>-1</c:v>
                </c:pt>
                <c:pt idx="11">
                  <c:v>-11</c:v>
                </c:pt>
                <c:pt idx="12">
                  <c:v>-15</c:v>
                </c:pt>
                <c:pt idx="13">
                  <c:v>-13</c:v>
                </c:pt>
              </c:numCache>
            </c:numRef>
          </c:yVal>
          <c:smooth val="1"/>
        </c:ser>
        <c:axId val="128787968"/>
        <c:axId val="128789504"/>
      </c:scatterChart>
      <c:valAx>
        <c:axId val="128787968"/>
        <c:scaling>
          <c:orientation val="minMax"/>
        </c:scaling>
        <c:axPos val="b"/>
        <c:numFmt formatCode="General" sourceLinked="1"/>
        <c:tickLblPos val="nextTo"/>
        <c:crossAx val="128789504"/>
        <c:crosses val="autoZero"/>
        <c:crossBetween val="midCat"/>
      </c:valAx>
      <c:valAx>
        <c:axId val="128789504"/>
        <c:scaling>
          <c:orientation val="minMax"/>
        </c:scaling>
        <c:axPos val="l"/>
        <c:majorGridlines/>
        <c:numFmt formatCode="General" sourceLinked="1"/>
        <c:tickLblPos val="nextTo"/>
        <c:crossAx val="128787968"/>
        <c:crosses val="autoZero"/>
        <c:crossBetween val="midCat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1699031902057997E-2"/>
          <c:y val="7.4548702245552642E-2"/>
          <c:w val="0.91005209316155744"/>
          <c:h val="0.89719889180519163"/>
        </c:manualLayout>
      </c:layout>
      <c:scatterChart>
        <c:scatterStyle val="smoothMarker"/>
        <c:ser>
          <c:idx val="1"/>
          <c:order val="0"/>
          <c:xVal>
            <c:numRef>
              <c:f>Прямоуг!$A$2:$A$12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Прямоуг!$B$2:$B$12</c:f>
              <c:numCache>
                <c:formatCode>General</c:formatCode>
                <c:ptCount val="11"/>
                <c:pt idx="0">
                  <c:v>16</c:v>
                </c:pt>
                <c:pt idx="1">
                  <c:v>7</c:v>
                </c:pt>
                <c:pt idx="2">
                  <c:v>0</c:v>
                </c:pt>
                <c:pt idx="3">
                  <c:v>-5</c:v>
                </c:pt>
                <c:pt idx="4">
                  <c:v>-8</c:v>
                </c:pt>
                <c:pt idx="5">
                  <c:v>-9</c:v>
                </c:pt>
                <c:pt idx="6">
                  <c:v>-8</c:v>
                </c:pt>
                <c:pt idx="7">
                  <c:v>-5</c:v>
                </c:pt>
                <c:pt idx="8">
                  <c:v>0</c:v>
                </c:pt>
                <c:pt idx="9">
                  <c:v>7</c:v>
                </c:pt>
                <c:pt idx="10">
                  <c:v>16</c:v>
                </c:pt>
              </c:numCache>
            </c:numRef>
          </c:yVal>
          <c:smooth val="1"/>
        </c:ser>
        <c:axId val="128588416"/>
        <c:axId val="128938368"/>
      </c:scatterChart>
      <c:valAx>
        <c:axId val="128588416"/>
        <c:scaling>
          <c:orientation val="minMax"/>
        </c:scaling>
        <c:axPos val="b"/>
        <c:numFmt formatCode="General" sourceLinked="1"/>
        <c:tickLblPos val="nextTo"/>
        <c:crossAx val="128938368"/>
        <c:crosses val="autoZero"/>
        <c:crossBetween val="midCat"/>
      </c:valAx>
      <c:valAx>
        <c:axId val="128938368"/>
        <c:scaling>
          <c:orientation val="minMax"/>
        </c:scaling>
        <c:axPos val="l"/>
        <c:majorGridlines/>
        <c:numFmt formatCode="General" sourceLinked="1"/>
        <c:tickLblPos val="nextTo"/>
        <c:crossAx val="128588416"/>
        <c:crosses val="autoZero"/>
        <c:crossBetween val="midCat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1</xdr:row>
      <xdr:rowOff>175260</xdr:rowOff>
    </xdr:from>
    <xdr:to>
      <xdr:col>18</xdr:col>
      <xdr:colOff>556260</xdr:colOff>
      <xdr:row>14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3</xdr:row>
      <xdr:rowOff>91440</xdr:rowOff>
    </xdr:from>
    <xdr:to>
      <xdr:col>19</xdr:col>
      <xdr:colOff>388620</xdr:colOff>
      <xdr:row>17</xdr:row>
      <xdr:rowOff>7620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87085</xdr:colOff>
      <xdr:row>1</xdr:row>
      <xdr:rowOff>174171</xdr:rowOff>
    </xdr:from>
    <xdr:to>
      <xdr:col>9</xdr:col>
      <xdr:colOff>391886</xdr:colOff>
      <xdr:row>16</xdr:row>
      <xdr:rowOff>141514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38262</xdr:colOff>
      <xdr:row>1</xdr:row>
      <xdr:rowOff>112149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0"/>
          <a:ext cx="1867062" cy="2972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12</xdr:row>
      <xdr:rowOff>60960</xdr:rowOff>
    </xdr:from>
    <xdr:to>
      <xdr:col>14</xdr:col>
      <xdr:colOff>129540</xdr:colOff>
      <xdr:row>27</xdr:row>
      <xdr:rowOff>60960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H16" sqref="H16:I18"/>
    </sheetView>
  </sheetViews>
  <sheetFormatPr defaultRowHeight="14.4"/>
  <sheetData>
    <row r="1" spans="1:13" ht="21">
      <c r="B1" s="2" t="s">
        <v>0</v>
      </c>
      <c r="C1" s="2" t="s">
        <v>1</v>
      </c>
      <c r="D1" s="1"/>
      <c r="E1" s="3" t="s">
        <v>0</v>
      </c>
      <c r="F1" s="3" t="s">
        <v>2</v>
      </c>
      <c r="G1" s="3" t="s">
        <v>3</v>
      </c>
      <c r="H1" s="3" t="s">
        <v>4</v>
      </c>
      <c r="I1" s="3" t="s">
        <v>1</v>
      </c>
      <c r="J1" s="3" t="s">
        <v>5</v>
      </c>
      <c r="K1" s="3" t="s">
        <v>6</v>
      </c>
      <c r="L1" s="3" t="s">
        <v>7</v>
      </c>
      <c r="M1" s="19" t="s">
        <v>18</v>
      </c>
    </row>
    <row r="2" spans="1:13">
      <c r="B2" s="2">
        <v>0</v>
      </c>
      <c r="C2" s="2">
        <v>-1</v>
      </c>
      <c r="E2" s="3">
        <f>B2</f>
        <v>0</v>
      </c>
      <c r="F2" s="3">
        <f>E2^2</f>
        <v>0</v>
      </c>
      <c r="G2" s="3">
        <f>E2^3</f>
        <v>0</v>
      </c>
      <c r="H2" s="3">
        <f>E2^4</f>
        <v>0</v>
      </c>
      <c r="I2" s="3">
        <f>C2</f>
        <v>-1</v>
      </c>
      <c r="J2" s="3">
        <f>I2*E2</f>
        <v>0</v>
      </c>
      <c r="K2" s="3">
        <f>I2*F2</f>
        <v>0</v>
      </c>
      <c r="L2" s="3">
        <f>$I$16+$I$17*E2+$I$18*F2</f>
        <v>-0.60909090909095354</v>
      </c>
    </row>
    <row r="3" spans="1:13">
      <c r="B3" s="2">
        <v>1</v>
      </c>
      <c r="C3" s="2">
        <v>3</v>
      </c>
      <c r="E3" s="3">
        <f t="shared" ref="E3:E11" si="0">B3</f>
        <v>1</v>
      </c>
      <c r="F3" s="3">
        <f t="shared" ref="F3:F11" si="1">E3^2</f>
        <v>1</v>
      </c>
      <c r="G3" s="3">
        <f t="shared" ref="G3:G11" si="2">E3^3</f>
        <v>1</v>
      </c>
      <c r="H3" s="3">
        <f t="shared" ref="H3:H11" si="3">E3^4</f>
        <v>1</v>
      </c>
      <c r="I3" s="3">
        <f t="shared" ref="I3:I11" si="4">C3</f>
        <v>3</v>
      </c>
      <c r="J3" s="3">
        <f t="shared" ref="J3:J11" si="5">I3*E3</f>
        <v>3</v>
      </c>
      <c r="K3" s="3">
        <f t="shared" ref="K3:K11" si="6">I3*F3</f>
        <v>3</v>
      </c>
      <c r="L3" s="3">
        <f t="shared" ref="L3:L11" si="7">$I$16+$I$17*E3+$I$18*F3</f>
        <v>3.0575757575756928</v>
      </c>
    </row>
    <row r="4" spans="1:13">
      <c r="B4" s="2">
        <v>2</v>
      </c>
      <c r="C4" s="2">
        <v>5</v>
      </c>
      <c r="E4" s="3">
        <f t="shared" si="0"/>
        <v>2</v>
      </c>
      <c r="F4" s="3">
        <f t="shared" si="1"/>
        <v>4</v>
      </c>
      <c r="G4" s="3">
        <f t="shared" si="2"/>
        <v>8</v>
      </c>
      <c r="H4" s="3">
        <f t="shared" si="3"/>
        <v>16</v>
      </c>
      <c r="I4" s="3">
        <f t="shared" si="4"/>
        <v>5</v>
      </c>
      <c r="J4" s="3">
        <f t="shared" si="5"/>
        <v>10</v>
      </c>
      <c r="K4" s="3">
        <f t="shared" si="6"/>
        <v>20</v>
      </c>
      <c r="L4" s="3">
        <f t="shared" si="7"/>
        <v>5.716666666666586</v>
      </c>
    </row>
    <row r="5" spans="1:13">
      <c r="B5" s="2">
        <v>3</v>
      </c>
      <c r="C5" s="2">
        <v>8</v>
      </c>
      <c r="E5" s="3">
        <f t="shared" si="0"/>
        <v>3</v>
      </c>
      <c r="F5" s="3">
        <f t="shared" si="1"/>
        <v>9</v>
      </c>
      <c r="G5" s="3">
        <f t="shared" si="2"/>
        <v>27</v>
      </c>
      <c r="H5" s="3">
        <f t="shared" si="3"/>
        <v>81</v>
      </c>
      <c r="I5" s="3">
        <f t="shared" si="4"/>
        <v>8</v>
      </c>
      <c r="J5" s="3">
        <f t="shared" si="5"/>
        <v>24</v>
      </c>
      <c r="K5" s="3">
        <f t="shared" si="6"/>
        <v>72</v>
      </c>
      <c r="L5" s="3">
        <f t="shared" si="7"/>
        <v>7.3681818181817276</v>
      </c>
    </row>
    <row r="6" spans="1:13">
      <c r="B6" s="2">
        <v>4</v>
      </c>
      <c r="C6" s="2">
        <v>10</v>
      </c>
      <c r="E6" s="3">
        <f t="shared" si="0"/>
        <v>4</v>
      </c>
      <c r="F6" s="3">
        <f t="shared" si="1"/>
        <v>16</v>
      </c>
      <c r="G6" s="3">
        <f t="shared" si="2"/>
        <v>64</v>
      </c>
      <c r="H6" s="3">
        <f t="shared" si="3"/>
        <v>256</v>
      </c>
      <c r="I6" s="3">
        <f t="shared" si="4"/>
        <v>10</v>
      </c>
      <c r="J6" s="3">
        <f t="shared" si="5"/>
        <v>40</v>
      </c>
      <c r="K6" s="3">
        <f t="shared" si="6"/>
        <v>160</v>
      </c>
      <c r="L6" s="3">
        <f t="shared" si="7"/>
        <v>8.0121212121211158</v>
      </c>
    </row>
    <row r="7" spans="1:13">
      <c r="B7" s="2">
        <v>5</v>
      </c>
      <c r="C7" s="2">
        <v>9</v>
      </c>
      <c r="E7" s="3">
        <f t="shared" si="0"/>
        <v>5</v>
      </c>
      <c r="F7" s="3">
        <f t="shared" si="1"/>
        <v>25</v>
      </c>
      <c r="G7" s="3">
        <f t="shared" si="2"/>
        <v>125</v>
      </c>
      <c r="H7" s="3">
        <f t="shared" si="3"/>
        <v>625</v>
      </c>
      <c r="I7" s="3">
        <f t="shared" si="4"/>
        <v>9</v>
      </c>
      <c r="J7" s="3">
        <f t="shared" si="5"/>
        <v>45</v>
      </c>
      <c r="K7" s="3">
        <f t="shared" si="6"/>
        <v>225</v>
      </c>
      <c r="L7" s="3">
        <f t="shared" si="7"/>
        <v>7.648484848484749</v>
      </c>
    </row>
    <row r="8" spans="1:13">
      <c r="B8" s="2">
        <v>6</v>
      </c>
      <c r="C8" s="2">
        <v>5</v>
      </c>
      <c r="E8" s="3">
        <f t="shared" si="0"/>
        <v>6</v>
      </c>
      <c r="F8" s="3">
        <f t="shared" si="1"/>
        <v>36</v>
      </c>
      <c r="G8" s="3">
        <f t="shared" si="2"/>
        <v>216</v>
      </c>
      <c r="H8" s="3">
        <f t="shared" si="3"/>
        <v>1296</v>
      </c>
      <c r="I8" s="3">
        <f t="shared" si="4"/>
        <v>5</v>
      </c>
      <c r="J8" s="3">
        <f t="shared" si="5"/>
        <v>30</v>
      </c>
      <c r="K8" s="3">
        <f t="shared" si="6"/>
        <v>180</v>
      </c>
      <c r="L8" s="3">
        <f t="shared" si="7"/>
        <v>6.277272727272635</v>
      </c>
    </row>
    <row r="9" spans="1:13">
      <c r="B9" s="2">
        <v>7</v>
      </c>
      <c r="C9" s="2">
        <v>1</v>
      </c>
      <c r="E9" s="3">
        <f t="shared" si="0"/>
        <v>7</v>
      </c>
      <c r="F9" s="3">
        <f t="shared" si="1"/>
        <v>49</v>
      </c>
      <c r="G9" s="3">
        <f t="shared" si="2"/>
        <v>343</v>
      </c>
      <c r="H9" s="3">
        <f t="shared" si="3"/>
        <v>2401</v>
      </c>
      <c r="I9" s="3">
        <f t="shared" si="4"/>
        <v>1</v>
      </c>
      <c r="J9" s="3">
        <f t="shared" si="5"/>
        <v>7</v>
      </c>
      <c r="K9" s="3">
        <f t="shared" si="6"/>
        <v>49</v>
      </c>
      <c r="L9" s="3">
        <f t="shared" si="7"/>
        <v>3.8984848484847632</v>
      </c>
    </row>
    <row r="10" spans="1:13">
      <c r="B10" s="2">
        <v>8</v>
      </c>
      <c r="C10" s="2">
        <v>0</v>
      </c>
      <c r="E10" s="3">
        <f t="shared" si="0"/>
        <v>8</v>
      </c>
      <c r="F10" s="3">
        <f t="shared" si="1"/>
        <v>64</v>
      </c>
      <c r="G10" s="3">
        <f t="shared" si="2"/>
        <v>512</v>
      </c>
      <c r="H10" s="3">
        <f t="shared" si="3"/>
        <v>4096</v>
      </c>
      <c r="I10" s="3">
        <f t="shared" si="4"/>
        <v>0</v>
      </c>
      <c r="J10" s="3">
        <f t="shared" si="5"/>
        <v>0</v>
      </c>
      <c r="K10" s="3">
        <f t="shared" si="6"/>
        <v>0</v>
      </c>
      <c r="L10" s="3">
        <f t="shared" si="7"/>
        <v>0.51212121212113715</v>
      </c>
    </row>
    <row r="11" spans="1:13">
      <c r="B11" s="2">
        <v>9</v>
      </c>
      <c r="C11" s="2">
        <v>-2</v>
      </c>
      <c r="E11" s="3">
        <f t="shared" si="0"/>
        <v>9</v>
      </c>
      <c r="F11" s="3">
        <f t="shared" si="1"/>
        <v>81</v>
      </c>
      <c r="G11" s="3">
        <f t="shared" si="2"/>
        <v>729</v>
      </c>
      <c r="H11" s="3">
        <f t="shared" si="3"/>
        <v>6561</v>
      </c>
      <c r="I11" s="3">
        <f t="shared" si="4"/>
        <v>-2</v>
      </c>
      <c r="J11" s="3">
        <f t="shared" si="5"/>
        <v>-18</v>
      </c>
      <c r="K11" s="3">
        <f t="shared" si="6"/>
        <v>-162</v>
      </c>
      <c r="L11" s="3">
        <f t="shared" si="7"/>
        <v>-3.8818181818182396</v>
      </c>
    </row>
    <row r="12" spans="1:13">
      <c r="A12" t="s">
        <v>8</v>
      </c>
    </row>
    <row r="14" spans="1:13">
      <c r="D14" s="4" t="s">
        <v>13</v>
      </c>
      <c r="E14" s="4">
        <f t="shared" ref="E14:K14" si="8">SUM(E2:E13)</f>
        <v>45</v>
      </c>
      <c r="F14" s="4">
        <f t="shared" si="8"/>
        <v>285</v>
      </c>
      <c r="G14" s="4">
        <f t="shared" si="8"/>
        <v>2025</v>
      </c>
      <c r="H14" s="4">
        <f t="shared" si="8"/>
        <v>15333</v>
      </c>
      <c r="I14" s="4">
        <f t="shared" si="8"/>
        <v>38</v>
      </c>
      <c r="J14" s="4">
        <f t="shared" si="8"/>
        <v>141</v>
      </c>
      <c r="K14" s="4">
        <f t="shared" si="8"/>
        <v>547</v>
      </c>
    </row>
    <row r="15" spans="1:13" ht="15" thickBot="1">
      <c r="B15" s="4" t="s">
        <v>15</v>
      </c>
      <c r="C15" s="4" t="s">
        <v>16</v>
      </c>
      <c r="D15" s="4" t="s">
        <v>17</v>
      </c>
      <c r="E15" s="4"/>
      <c r="F15" s="4"/>
      <c r="G15" s="4"/>
      <c r="H15" s="4"/>
    </row>
    <row r="16" spans="1:13">
      <c r="B16" s="8" t="s">
        <v>14</v>
      </c>
      <c r="C16" s="9" t="s">
        <v>0</v>
      </c>
      <c r="D16" s="10" t="s">
        <v>2</v>
      </c>
      <c r="E16" s="11" t="s">
        <v>1</v>
      </c>
      <c r="F16" s="4"/>
      <c r="G16" s="4"/>
      <c r="H16" s="4" t="s">
        <v>15</v>
      </c>
      <c r="I16">
        <f>$F$26/$F$22</f>
        <v>-0.60909090909095354</v>
      </c>
    </row>
    <row r="17" spans="1:13">
      <c r="B17" s="12" t="s">
        <v>0</v>
      </c>
      <c r="C17" s="13" t="s">
        <v>2</v>
      </c>
      <c r="D17" s="7" t="s">
        <v>3</v>
      </c>
      <c r="E17" s="14" t="s">
        <v>5</v>
      </c>
      <c r="F17" s="4"/>
      <c r="G17" s="4"/>
      <c r="H17" s="4" t="s">
        <v>16</v>
      </c>
      <c r="I17">
        <f>$M$22/$F$22</f>
        <v>4.1704545454545228</v>
      </c>
    </row>
    <row r="18" spans="1:13" ht="15" thickBot="1">
      <c r="B18" s="15" t="s">
        <v>2</v>
      </c>
      <c r="C18" s="16" t="s">
        <v>3</v>
      </c>
      <c r="D18" s="17" t="s">
        <v>4</v>
      </c>
      <c r="E18" s="18" t="s">
        <v>6</v>
      </c>
      <c r="F18" s="4"/>
      <c r="G18" s="4"/>
      <c r="H18" s="4" t="s">
        <v>17</v>
      </c>
      <c r="I18">
        <f>$M$26/$F$22</f>
        <v>-0.50378787878787645</v>
      </c>
    </row>
    <row r="21" spans="1:13">
      <c r="B21" s="3">
        <v>10</v>
      </c>
      <c r="C21" s="3">
        <f>E14</f>
        <v>45</v>
      </c>
      <c r="D21" s="3">
        <f>F14</f>
        <v>285</v>
      </c>
      <c r="I21" s="3">
        <f>B21</f>
        <v>10</v>
      </c>
      <c r="J21" s="6">
        <f>B25</f>
        <v>38</v>
      </c>
      <c r="K21" s="3">
        <f>D21</f>
        <v>285</v>
      </c>
    </row>
    <row r="22" spans="1:13">
      <c r="A22" t="s">
        <v>9</v>
      </c>
      <c r="B22" s="3">
        <f>E14</f>
        <v>45</v>
      </c>
      <c r="C22" s="3">
        <f>F14</f>
        <v>285</v>
      </c>
      <c r="D22" s="3">
        <f>G14</f>
        <v>2025</v>
      </c>
      <c r="F22" s="5">
        <f>MDETERM(B21:D23)</f>
        <v>435600.00000000233</v>
      </c>
      <c r="H22" t="s">
        <v>11</v>
      </c>
      <c r="I22" s="3">
        <f>B22</f>
        <v>45</v>
      </c>
      <c r="J22" s="6">
        <f>B26</f>
        <v>141</v>
      </c>
      <c r="K22" s="3">
        <f>D22</f>
        <v>2025</v>
      </c>
      <c r="M22" s="5">
        <f>MDETERM(I21:K23)</f>
        <v>1816650</v>
      </c>
    </row>
    <row r="23" spans="1:13">
      <c r="B23" s="3">
        <f>F14</f>
        <v>285</v>
      </c>
      <c r="C23" s="3">
        <f>G14</f>
        <v>2025</v>
      </c>
      <c r="D23" s="3">
        <f>H14</f>
        <v>15333</v>
      </c>
      <c r="I23" s="3">
        <f>B23</f>
        <v>285</v>
      </c>
      <c r="J23" s="6">
        <f>B27</f>
        <v>547</v>
      </c>
      <c r="K23" s="3">
        <f>D23</f>
        <v>15333</v>
      </c>
    </row>
    <row r="25" spans="1:13">
      <c r="B25" s="6">
        <f>I14</f>
        <v>38</v>
      </c>
      <c r="C25" s="3">
        <f t="shared" ref="C25:D27" si="9">C21</f>
        <v>45</v>
      </c>
      <c r="D25" s="3">
        <f t="shared" si="9"/>
        <v>285</v>
      </c>
      <c r="I25" s="3">
        <f>I21</f>
        <v>10</v>
      </c>
      <c r="J25" s="3">
        <f>C21</f>
        <v>45</v>
      </c>
      <c r="K25" s="6">
        <f>J21</f>
        <v>38</v>
      </c>
    </row>
    <row r="26" spans="1:13">
      <c r="A26" t="s">
        <v>10</v>
      </c>
      <c r="B26" s="6">
        <f>J14</f>
        <v>141</v>
      </c>
      <c r="C26" s="3">
        <f t="shared" si="9"/>
        <v>285</v>
      </c>
      <c r="D26" s="3">
        <f t="shared" si="9"/>
        <v>2025</v>
      </c>
      <c r="F26" s="5">
        <f>MDETERM(B25:D27)</f>
        <v>-265320.00000002078</v>
      </c>
      <c r="H26" t="s">
        <v>12</v>
      </c>
      <c r="I26" s="3">
        <f>I22</f>
        <v>45</v>
      </c>
      <c r="J26" s="3">
        <f>C22</f>
        <v>285</v>
      </c>
      <c r="K26" s="6">
        <f>J22</f>
        <v>141</v>
      </c>
      <c r="M26" s="5">
        <f>MDETERM(I25:K27)</f>
        <v>-219450.00000000015</v>
      </c>
    </row>
    <row r="27" spans="1:13">
      <c r="B27" s="6">
        <f>K14</f>
        <v>547</v>
      </c>
      <c r="C27" s="3">
        <f t="shared" si="9"/>
        <v>2025</v>
      </c>
      <c r="D27" s="3">
        <f t="shared" si="9"/>
        <v>15333</v>
      </c>
      <c r="I27" s="3">
        <f>I23</f>
        <v>285</v>
      </c>
      <c r="J27" s="3">
        <f>C23</f>
        <v>2025</v>
      </c>
      <c r="K27" s="6">
        <f>J23</f>
        <v>547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K2" sqref="K2:K11"/>
    </sheetView>
  </sheetViews>
  <sheetFormatPr defaultRowHeight="14.4"/>
  <cols>
    <col min="6" max="6" width="9" bestFit="1" customWidth="1"/>
  </cols>
  <sheetData>
    <row r="1" spans="2:14" ht="21">
      <c r="B1" s="2" t="s">
        <v>0</v>
      </c>
      <c r="C1" s="2" t="s">
        <v>1</v>
      </c>
      <c r="D1" s="1"/>
      <c r="E1" s="3" t="s">
        <v>0</v>
      </c>
      <c r="F1" s="3" t="s">
        <v>2</v>
      </c>
      <c r="G1" s="3" t="s">
        <v>3</v>
      </c>
      <c r="H1" s="3" t="s">
        <v>4</v>
      </c>
      <c r="I1" s="3" t="s">
        <v>1</v>
      </c>
      <c r="J1" s="3" t="s">
        <v>5</v>
      </c>
      <c r="K1" s="3" t="s">
        <v>6</v>
      </c>
      <c r="L1" s="3" t="s">
        <v>7</v>
      </c>
      <c r="M1" s="19" t="s">
        <v>18</v>
      </c>
      <c r="N1" s="20"/>
    </row>
    <row r="2" spans="2:14">
      <c r="B2" s="2">
        <v>0</v>
      </c>
      <c r="C2" s="2">
        <v>-1</v>
      </c>
      <c r="E2" s="3">
        <f>B2</f>
        <v>0</v>
      </c>
      <c r="F2" s="3">
        <f>E2*E2</f>
        <v>0</v>
      </c>
      <c r="G2" s="3">
        <f>E2^3</f>
        <v>0</v>
      </c>
      <c r="H2" s="3">
        <f>E2^4</f>
        <v>0</v>
      </c>
      <c r="I2" s="3">
        <f>C2</f>
        <v>-1</v>
      </c>
      <c r="J2" s="3">
        <f>E2*I2</f>
        <v>0</v>
      </c>
      <c r="K2" s="3">
        <f>I2*F2</f>
        <v>0</v>
      </c>
      <c r="L2" s="3">
        <f>$I$15+$I$16*E2+$I$17*F2</f>
        <v>-0.60909090909095354</v>
      </c>
    </row>
    <row r="3" spans="2:14">
      <c r="B3" s="2">
        <v>1</v>
      </c>
      <c r="C3" s="2">
        <v>3</v>
      </c>
      <c r="E3" s="3">
        <f t="shared" ref="E3:E11" si="0">B3</f>
        <v>1</v>
      </c>
      <c r="F3" s="3">
        <f t="shared" ref="F3:F11" si="1">E3*E3</f>
        <v>1</v>
      </c>
      <c r="G3" s="3">
        <f t="shared" ref="G3:G11" si="2">E3^3</f>
        <v>1</v>
      </c>
      <c r="H3" s="3">
        <f t="shared" ref="H3:H11" si="3">E3^4</f>
        <v>1</v>
      </c>
      <c r="I3" s="3">
        <f t="shared" ref="I3:I11" si="4">C3</f>
        <v>3</v>
      </c>
      <c r="J3" s="3">
        <f t="shared" ref="J3:J11" si="5">E3*I3</f>
        <v>3</v>
      </c>
      <c r="K3" s="3">
        <f t="shared" ref="K3:K11" si="6">I3*F3</f>
        <v>3</v>
      </c>
      <c r="L3" s="3">
        <f t="shared" ref="L3:L11" si="7">$I$15+$I$16*E3+$I$17*F3</f>
        <v>3.0575757575756928</v>
      </c>
    </row>
    <row r="4" spans="2:14">
      <c r="B4" s="2">
        <v>2</v>
      </c>
      <c r="C4" s="2">
        <v>5</v>
      </c>
      <c r="E4" s="3">
        <f t="shared" si="0"/>
        <v>2</v>
      </c>
      <c r="F4" s="3">
        <f t="shared" si="1"/>
        <v>4</v>
      </c>
      <c r="G4" s="3">
        <f t="shared" si="2"/>
        <v>8</v>
      </c>
      <c r="H4" s="3">
        <f t="shared" si="3"/>
        <v>16</v>
      </c>
      <c r="I4" s="3">
        <f t="shared" si="4"/>
        <v>5</v>
      </c>
      <c r="J4" s="3">
        <f t="shared" si="5"/>
        <v>10</v>
      </c>
      <c r="K4" s="3">
        <f t="shared" si="6"/>
        <v>20</v>
      </c>
      <c r="L4" s="3">
        <f t="shared" si="7"/>
        <v>5.716666666666586</v>
      </c>
    </row>
    <row r="5" spans="2:14">
      <c r="B5" s="2">
        <v>3</v>
      </c>
      <c r="C5" s="2">
        <v>8</v>
      </c>
      <c r="E5" s="3">
        <f t="shared" si="0"/>
        <v>3</v>
      </c>
      <c r="F5" s="3">
        <f t="shared" si="1"/>
        <v>9</v>
      </c>
      <c r="G5" s="3">
        <f t="shared" si="2"/>
        <v>27</v>
      </c>
      <c r="H5" s="3">
        <f t="shared" si="3"/>
        <v>81</v>
      </c>
      <c r="I5" s="3">
        <f t="shared" si="4"/>
        <v>8</v>
      </c>
      <c r="J5" s="3">
        <f t="shared" si="5"/>
        <v>24</v>
      </c>
      <c r="K5" s="3">
        <f t="shared" si="6"/>
        <v>72</v>
      </c>
      <c r="L5" s="3">
        <f t="shared" si="7"/>
        <v>7.3681818181817276</v>
      </c>
    </row>
    <row r="6" spans="2:14">
      <c r="B6" s="2">
        <v>4</v>
      </c>
      <c r="C6" s="2">
        <v>10</v>
      </c>
      <c r="E6" s="3">
        <f t="shared" si="0"/>
        <v>4</v>
      </c>
      <c r="F6" s="3">
        <f t="shared" si="1"/>
        <v>16</v>
      </c>
      <c r="G6" s="3">
        <f t="shared" si="2"/>
        <v>64</v>
      </c>
      <c r="H6" s="3">
        <f t="shared" si="3"/>
        <v>256</v>
      </c>
      <c r="I6" s="3">
        <f t="shared" si="4"/>
        <v>10</v>
      </c>
      <c r="J6" s="3">
        <f t="shared" si="5"/>
        <v>40</v>
      </c>
      <c r="K6" s="3">
        <f t="shared" si="6"/>
        <v>160</v>
      </c>
      <c r="L6" s="3">
        <f t="shared" si="7"/>
        <v>8.0121212121211158</v>
      </c>
    </row>
    <row r="7" spans="2:14">
      <c r="B7" s="2">
        <v>5</v>
      </c>
      <c r="C7" s="2">
        <v>9</v>
      </c>
      <c r="E7" s="3">
        <f t="shared" si="0"/>
        <v>5</v>
      </c>
      <c r="F7" s="3">
        <f t="shared" si="1"/>
        <v>25</v>
      </c>
      <c r="G7" s="3">
        <f t="shared" si="2"/>
        <v>125</v>
      </c>
      <c r="H7" s="3">
        <f t="shared" si="3"/>
        <v>625</v>
      </c>
      <c r="I7" s="3">
        <f t="shared" si="4"/>
        <v>9</v>
      </c>
      <c r="J7" s="3">
        <f t="shared" si="5"/>
        <v>45</v>
      </c>
      <c r="K7" s="3">
        <f t="shared" si="6"/>
        <v>225</v>
      </c>
      <c r="L7" s="3">
        <f t="shared" si="7"/>
        <v>7.648484848484749</v>
      </c>
    </row>
    <row r="8" spans="2:14">
      <c r="B8" s="2">
        <v>6</v>
      </c>
      <c r="C8" s="2">
        <v>5</v>
      </c>
      <c r="E8" s="3">
        <f t="shared" si="0"/>
        <v>6</v>
      </c>
      <c r="F8" s="3">
        <f t="shared" si="1"/>
        <v>36</v>
      </c>
      <c r="G8" s="3">
        <f t="shared" si="2"/>
        <v>216</v>
      </c>
      <c r="H8" s="3">
        <f t="shared" si="3"/>
        <v>1296</v>
      </c>
      <c r="I8" s="3">
        <f t="shared" si="4"/>
        <v>5</v>
      </c>
      <c r="J8" s="3">
        <f t="shared" si="5"/>
        <v>30</v>
      </c>
      <c r="K8" s="3">
        <f t="shared" si="6"/>
        <v>180</v>
      </c>
      <c r="L8" s="3">
        <f t="shared" si="7"/>
        <v>6.277272727272635</v>
      </c>
    </row>
    <row r="9" spans="2:14">
      <c r="B9" s="2">
        <v>7</v>
      </c>
      <c r="C9" s="2">
        <v>1</v>
      </c>
      <c r="E9" s="3">
        <f t="shared" si="0"/>
        <v>7</v>
      </c>
      <c r="F9" s="3">
        <f t="shared" si="1"/>
        <v>49</v>
      </c>
      <c r="G9" s="3">
        <f t="shared" si="2"/>
        <v>343</v>
      </c>
      <c r="H9" s="3">
        <f t="shared" si="3"/>
        <v>2401</v>
      </c>
      <c r="I9" s="3">
        <f t="shared" si="4"/>
        <v>1</v>
      </c>
      <c r="J9" s="3">
        <f t="shared" si="5"/>
        <v>7</v>
      </c>
      <c r="K9" s="3">
        <f t="shared" si="6"/>
        <v>49</v>
      </c>
      <c r="L9" s="3">
        <f t="shared" si="7"/>
        <v>3.8984848484847632</v>
      </c>
    </row>
    <row r="10" spans="2:14">
      <c r="B10" s="2">
        <v>8</v>
      </c>
      <c r="C10" s="2">
        <v>0</v>
      </c>
      <c r="E10" s="3">
        <f t="shared" si="0"/>
        <v>8</v>
      </c>
      <c r="F10" s="3">
        <f t="shared" si="1"/>
        <v>64</v>
      </c>
      <c r="G10" s="3">
        <f t="shared" si="2"/>
        <v>512</v>
      </c>
      <c r="H10" s="3">
        <f t="shared" si="3"/>
        <v>4096</v>
      </c>
      <c r="I10" s="3">
        <f t="shared" si="4"/>
        <v>0</v>
      </c>
      <c r="J10" s="3">
        <f t="shared" si="5"/>
        <v>0</v>
      </c>
      <c r="K10" s="3">
        <f t="shared" si="6"/>
        <v>0</v>
      </c>
      <c r="L10" s="3">
        <f t="shared" si="7"/>
        <v>0.51212121212113715</v>
      </c>
    </row>
    <row r="11" spans="2:14">
      <c r="B11" s="2">
        <v>9</v>
      </c>
      <c r="C11" s="2">
        <v>-2</v>
      </c>
      <c r="E11" s="3">
        <f t="shared" si="0"/>
        <v>9</v>
      </c>
      <c r="F11" s="3">
        <f t="shared" si="1"/>
        <v>81</v>
      </c>
      <c r="G11" s="3">
        <f t="shared" si="2"/>
        <v>729</v>
      </c>
      <c r="H11" s="3">
        <f t="shared" si="3"/>
        <v>6561</v>
      </c>
      <c r="I11" s="3">
        <f t="shared" si="4"/>
        <v>-2</v>
      </c>
      <c r="J11" s="3">
        <f t="shared" si="5"/>
        <v>-18</v>
      </c>
      <c r="K11" s="3">
        <f t="shared" si="6"/>
        <v>-162</v>
      </c>
      <c r="L11" s="3">
        <f t="shared" si="7"/>
        <v>-3.8818181818182396</v>
      </c>
    </row>
    <row r="13" spans="2:14">
      <c r="D13" s="4" t="s">
        <v>13</v>
      </c>
      <c r="E13" s="4">
        <f t="shared" ref="E13:K13" si="8">SUM(E2:E12)</f>
        <v>45</v>
      </c>
      <c r="F13" s="4">
        <f t="shared" si="8"/>
        <v>285</v>
      </c>
      <c r="G13" s="4">
        <f t="shared" si="8"/>
        <v>2025</v>
      </c>
      <c r="H13" s="4">
        <f t="shared" si="8"/>
        <v>15333</v>
      </c>
      <c r="I13" s="4">
        <f t="shared" si="8"/>
        <v>38</v>
      </c>
      <c r="J13" s="4">
        <f t="shared" si="8"/>
        <v>141</v>
      </c>
      <c r="K13" s="4">
        <f t="shared" si="8"/>
        <v>547</v>
      </c>
      <c r="L13" s="4"/>
    </row>
    <row r="14" spans="2:14" ht="15" thickBot="1">
      <c r="B14" s="4" t="s">
        <v>15</v>
      </c>
      <c r="C14" s="4" t="s">
        <v>16</v>
      </c>
      <c r="D14" s="4" t="s">
        <v>17</v>
      </c>
      <c r="E14" s="4"/>
      <c r="F14" s="4"/>
      <c r="G14" s="4"/>
      <c r="H14" s="4"/>
      <c r="I14" s="4"/>
      <c r="J14" s="4"/>
      <c r="K14" s="4"/>
      <c r="L14" s="4"/>
    </row>
    <row r="15" spans="2:14">
      <c r="B15" s="8" t="s">
        <v>14</v>
      </c>
      <c r="C15" s="9" t="s">
        <v>0</v>
      </c>
      <c r="D15" s="10" t="s">
        <v>2</v>
      </c>
      <c r="E15" s="11" t="s">
        <v>1</v>
      </c>
      <c r="F15" s="4"/>
      <c r="G15" s="4"/>
      <c r="H15" s="4" t="s">
        <v>15</v>
      </c>
      <c r="I15" s="4">
        <f>$F$24/$F$20</f>
        <v>-0.60909090909095354</v>
      </c>
      <c r="J15" s="4"/>
      <c r="K15" s="4"/>
      <c r="L15" s="4"/>
    </row>
    <row r="16" spans="2:14">
      <c r="B16" s="12" t="s">
        <v>0</v>
      </c>
      <c r="C16" s="13" t="s">
        <v>2</v>
      </c>
      <c r="D16" s="7" t="s">
        <v>3</v>
      </c>
      <c r="E16" s="14" t="s">
        <v>5</v>
      </c>
      <c r="F16" s="4"/>
      <c r="G16" s="4"/>
      <c r="H16" s="4" t="s">
        <v>16</v>
      </c>
      <c r="I16" s="4">
        <f>$M$20/$F$20</f>
        <v>4.1704545454545228</v>
      </c>
      <c r="J16" s="4"/>
      <c r="K16" s="4"/>
      <c r="L16" s="4"/>
    </row>
    <row r="17" spans="1:13" ht="15" thickBot="1">
      <c r="B17" s="15" t="s">
        <v>2</v>
      </c>
      <c r="C17" s="16" t="s">
        <v>3</v>
      </c>
      <c r="D17" s="17" t="s">
        <v>4</v>
      </c>
      <c r="E17" s="18" t="s">
        <v>6</v>
      </c>
      <c r="F17" s="4"/>
      <c r="G17" s="4"/>
      <c r="H17" s="4" t="s">
        <v>17</v>
      </c>
      <c r="I17" s="4">
        <f>$M$24/$F$20</f>
        <v>-0.50378787878787645</v>
      </c>
      <c r="J17" s="4"/>
      <c r="K17" s="4"/>
      <c r="L17" s="4"/>
    </row>
    <row r="19" spans="1:13">
      <c r="B19" s="3">
        <v>10</v>
      </c>
      <c r="C19" s="3">
        <f>E13</f>
        <v>45</v>
      </c>
      <c r="D19" s="3">
        <f>F13</f>
        <v>285</v>
      </c>
      <c r="I19" s="3">
        <f>B19</f>
        <v>10</v>
      </c>
      <c r="J19" s="6">
        <f>B23</f>
        <v>38</v>
      </c>
      <c r="K19" s="3">
        <f>D19</f>
        <v>285</v>
      </c>
    </row>
    <row r="20" spans="1:13">
      <c r="A20" t="s">
        <v>9</v>
      </c>
      <c r="B20" s="3">
        <f>E13</f>
        <v>45</v>
      </c>
      <c r="C20" s="3">
        <f>F13</f>
        <v>285</v>
      </c>
      <c r="D20" s="3">
        <f>G13</f>
        <v>2025</v>
      </c>
      <c r="F20" s="5">
        <f>MDETERM(B19:D21)</f>
        <v>435600.00000000233</v>
      </c>
      <c r="H20" t="s">
        <v>11</v>
      </c>
      <c r="I20" s="3">
        <f>B20</f>
        <v>45</v>
      </c>
      <c r="J20" s="6">
        <f>B24</f>
        <v>141</v>
      </c>
      <c r="K20" s="3">
        <f>D20</f>
        <v>2025</v>
      </c>
      <c r="M20" s="5">
        <f>MDETERM(I19:K21)</f>
        <v>1816650</v>
      </c>
    </row>
    <row r="21" spans="1:13">
      <c r="B21" s="3">
        <f>F13</f>
        <v>285</v>
      </c>
      <c r="C21" s="3">
        <f>G13</f>
        <v>2025</v>
      </c>
      <c r="D21" s="3">
        <f>H13</f>
        <v>15333</v>
      </c>
      <c r="I21" s="3">
        <f>B21</f>
        <v>285</v>
      </c>
      <c r="J21" s="6">
        <f>B25</f>
        <v>547</v>
      </c>
      <c r="K21" s="3">
        <f>D21</f>
        <v>15333</v>
      </c>
    </row>
    <row r="23" spans="1:13">
      <c r="B23" s="6">
        <f>I13</f>
        <v>38</v>
      </c>
      <c r="C23" s="3">
        <f t="shared" ref="C23:D25" si="9">C19</f>
        <v>45</v>
      </c>
      <c r="D23" s="3">
        <f t="shared" si="9"/>
        <v>285</v>
      </c>
      <c r="I23" s="3">
        <f t="shared" ref="I23:J25" si="10">B19</f>
        <v>10</v>
      </c>
      <c r="J23" s="3">
        <f t="shared" si="10"/>
        <v>45</v>
      </c>
      <c r="K23" s="6">
        <f>J19</f>
        <v>38</v>
      </c>
    </row>
    <row r="24" spans="1:13">
      <c r="A24" t="s">
        <v>10</v>
      </c>
      <c r="B24" s="6">
        <f>J13</f>
        <v>141</v>
      </c>
      <c r="C24" s="3">
        <f t="shared" si="9"/>
        <v>285</v>
      </c>
      <c r="D24" s="3">
        <f t="shared" si="9"/>
        <v>2025</v>
      </c>
      <c r="F24" s="5">
        <f>MDETERM(B23:D25)</f>
        <v>-265320.00000002078</v>
      </c>
      <c r="H24" t="s">
        <v>12</v>
      </c>
      <c r="I24" s="3">
        <f t="shared" si="10"/>
        <v>45</v>
      </c>
      <c r="J24" s="3">
        <f t="shared" si="10"/>
        <v>285</v>
      </c>
      <c r="K24" s="6">
        <f>J20</f>
        <v>141</v>
      </c>
      <c r="M24" s="5">
        <f>MDETERM(I23:K25)</f>
        <v>-219450.00000000015</v>
      </c>
    </row>
    <row r="25" spans="1:13">
      <c r="B25" s="6">
        <f>K13</f>
        <v>547</v>
      </c>
      <c r="C25" s="3">
        <f t="shared" si="9"/>
        <v>2025</v>
      </c>
      <c r="D25" s="3">
        <f t="shared" si="9"/>
        <v>15333</v>
      </c>
      <c r="I25" s="3">
        <f t="shared" si="10"/>
        <v>285</v>
      </c>
      <c r="J25" s="3">
        <f t="shared" si="10"/>
        <v>2025</v>
      </c>
      <c r="K25" s="6">
        <f>J21</f>
        <v>547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5"/>
  <sheetViews>
    <sheetView tabSelected="1" zoomScale="140" zoomScaleNormal="140" workbookViewId="0">
      <selection sqref="A1:J18"/>
    </sheetView>
  </sheetViews>
  <sheetFormatPr defaultRowHeight="14.4"/>
  <sheetData>
    <row r="1" spans="1:2">
      <c r="A1" t="s">
        <v>0</v>
      </c>
      <c r="B1" t="s">
        <v>1</v>
      </c>
    </row>
    <row r="3" spans="1:2">
      <c r="A3">
        <v>-7</v>
      </c>
      <c r="B3">
        <f>3*(A3-3)^2-7*A3+10</f>
        <v>359</v>
      </c>
    </row>
    <row r="4" spans="1:2">
      <c r="A4">
        <v>-6</v>
      </c>
      <c r="B4">
        <f t="shared" ref="B4:B15" si="0">3*(A4-3)^2-7*A4+10</f>
        <v>295</v>
      </c>
    </row>
    <row r="5" spans="1:2">
      <c r="A5">
        <v>-5</v>
      </c>
      <c r="B5">
        <f t="shared" si="0"/>
        <v>237</v>
      </c>
    </row>
    <row r="6" spans="1:2">
      <c r="A6">
        <v>-4</v>
      </c>
      <c r="B6">
        <f t="shared" si="0"/>
        <v>185</v>
      </c>
    </row>
    <row r="7" spans="1:2">
      <c r="A7">
        <v>-3</v>
      </c>
      <c r="B7">
        <f t="shared" si="0"/>
        <v>139</v>
      </c>
    </row>
    <row r="8" spans="1:2">
      <c r="A8">
        <v>-2</v>
      </c>
      <c r="B8">
        <f t="shared" si="0"/>
        <v>99</v>
      </c>
    </row>
    <row r="9" spans="1:2">
      <c r="A9">
        <v>-1</v>
      </c>
      <c r="B9">
        <f t="shared" si="0"/>
        <v>65</v>
      </c>
    </row>
    <row r="10" spans="1:2">
      <c r="A10">
        <v>0</v>
      </c>
      <c r="B10">
        <f t="shared" si="0"/>
        <v>37</v>
      </c>
    </row>
    <row r="11" spans="1:2">
      <c r="A11">
        <v>1</v>
      </c>
      <c r="B11" s="25">
        <f t="shared" si="0"/>
        <v>15</v>
      </c>
    </row>
    <row r="12" spans="1:2">
      <c r="A12">
        <v>2</v>
      </c>
      <c r="B12" s="25">
        <f t="shared" si="0"/>
        <v>-1</v>
      </c>
    </row>
    <row r="13" spans="1:2">
      <c r="A13">
        <v>3</v>
      </c>
      <c r="B13">
        <f t="shared" si="0"/>
        <v>-11</v>
      </c>
    </row>
    <row r="14" spans="1:2">
      <c r="A14">
        <v>4</v>
      </c>
      <c r="B14">
        <f t="shared" si="0"/>
        <v>-15</v>
      </c>
    </row>
    <row r="15" spans="1:2">
      <c r="A15">
        <v>5</v>
      </c>
      <c r="B15">
        <f t="shared" si="0"/>
        <v>-13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zoomScale="120" zoomScaleNormal="120" workbookViewId="0">
      <selection activeCell="E3" sqref="E3"/>
    </sheetView>
  </sheetViews>
  <sheetFormatPr defaultRowHeight="14.4"/>
  <sheetData>
    <row r="1" spans="1:7" ht="18">
      <c r="A1" t="s">
        <v>20</v>
      </c>
      <c r="B1" s="22" t="s">
        <v>0</v>
      </c>
      <c r="C1" s="22" t="s">
        <v>1</v>
      </c>
      <c r="D1" s="22" t="s">
        <v>23</v>
      </c>
      <c r="E1" s="22" t="s">
        <v>19</v>
      </c>
      <c r="F1" s="22" t="s">
        <v>22</v>
      </c>
      <c r="G1" t="s">
        <v>33</v>
      </c>
    </row>
    <row r="2" spans="1:7">
      <c r="A2" s="21">
        <v>0</v>
      </c>
      <c r="B2" s="21">
        <f>A2*$F$2</f>
        <v>0</v>
      </c>
      <c r="C2" s="21">
        <v>2</v>
      </c>
      <c r="D2" s="21">
        <v>-1</v>
      </c>
      <c r="E2" s="21">
        <v>0</v>
      </c>
      <c r="F2" s="21">
        <v>1</v>
      </c>
    </row>
    <row r="3" spans="1:7">
      <c r="A3">
        <v>1</v>
      </c>
      <c r="B3" s="21">
        <f>A3*$F$2</f>
        <v>1</v>
      </c>
      <c r="C3">
        <f>C2+$F$2*D2</f>
        <v>1</v>
      </c>
      <c r="D3">
        <f>D2+$F$2*E2</f>
        <v>-1</v>
      </c>
      <c r="E3">
        <f>E2+$F$2*(E2-C2*B2+2)</f>
        <v>2</v>
      </c>
    </row>
    <row r="4" spans="1:7">
      <c r="A4">
        <v>2</v>
      </c>
      <c r="B4" s="21">
        <f t="shared" ref="B4:B12" si="0">A4*$F$2</f>
        <v>2</v>
      </c>
      <c r="C4">
        <f t="shared" ref="C4:C12" si="1">C3+$F$2*D3</f>
        <v>0</v>
      </c>
      <c r="D4">
        <f t="shared" ref="D4:D11" si="2">D3+$F$2*E3</f>
        <v>1</v>
      </c>
      <c r="E4">
        <f t="shared" ref="E4:E11" si="3">E3+$F$2*(E3-C3*B3+2)</f>
        <v>5</v>
      </c>
    </row>
    <row r="5" spans="1:7">
      <c r="A5">
        <v>3</v>
      </c>
      <c r="B5" s="21">
        <f t="shared" si="0"/>
        <v>3</v>
      </c>
      <c r="C5">
        <f t="shared" si="1"/>
        <v>1</v>
      </c>
      <c r="D5">
        <f t="shared" si="2"/>
        <v>6</v>
      </c>
      <c r="E5">
        <f t="shared" si="3"/>
        <v>12</v>
      </c>
    </row>
    <row r="6" spans="1:7">
      <c r="A6">
        <v>4</v>
      </c>
      <c r="B6" s="21">
        <f t="shared" si="0"/>
        <v>4</v>
      </c>
      <c r="C6">
        <f t="shared" si="1"/>
        <v>7</v>
      </c>
      <c r="D6">
        <f t="shared" si="2"/>
        <v>18</v>
      </c>
      <c r="E6">
        <f t="shared" si="3"/>
        <v>23</v>
      </c>
    </row>
    <row r="7" spans="1:7">
      <c r="A7">
        <v>5</v>
      </c>
      <c r="B7" s="21">
        <f t="shared" si="0"/>
        <v>5</v>
      </c>
      <c r="C7">
        <f t="shared" si="1"/>
        <v>25</v>
      </c>
      <c r="D7">
        <f t="shared" si="2"/>
        <v>41</v>
      </c>
      <c r="E7">
        <f t="shared" si="3"/>
        <v>20</v>
      </c>
    </row>
    <row r="8" spans="1:7">
      <c r="A8">
        <v>6</v>
      </c>
      <c r="B8" s="21">
        <f t="shared" si="0"/>
        <v>6</v>
      </c>
      <c r="C8">
        <f t="shared" si="1"/>
        <v>66</v>
      </c>
      <c r="D8">
        <f t="shared" si="2"/>
        <v>61</v>
      </c>
      <c r="E8">
        <f t="shared" si="3"/>
        <v>-83</v>
      </c>
    </row>
    <row r="9" spans="1:7">
      <c r="A9">
        <v>7</v>
      </c>
      <c r="B9" s="21">
        <f t="shared" si="0"/>
        <v>7</v>
      </c>
      <c r="C9">
        <f t="shared" si="1"/>
        <v>127</v>
      </c>
      <c r="D9">
        <f t="shared" si="2"/>
        <v>-22</v>
      </c>
      <c r="E9">
        <f t="shared" si="3"/>
        <v>-560</v>
      </c>
    </row>
    <row r="10" spans="1:7">
      <c r="A10">
        <v>8</v>
      </c>
      <c r="B10" s="21">
        <f t="shared" si="0"/>
        <v>8</v>
      </c>
      <c r="C10">
        <f t="shared" si="1"/>
        <v>105</v>
      </c>
      <c r="D10">
        <f t="shared" si="2"/>
        <v>-582</v>
      </c>
      <c r="E10">
        <f t="shared" si="3"/>
        <v>-2007</v>
      </c>
    </row>
    <row r="11" spans="1:7">
      <c r="A11">
        <v>9</v>
      </c>
      <c r="B11" s="21">
        <f t="shared" si="0"/>
        <v>9</v>
      </c>
      <c r="C11">
        <f t="shared" si="1"/>
        <v>-477</v>
      </c>
      <c r="D11">
        <f t="shared" si="2"/>
        <v>-2589</v>
      </c>
      <c r="E11">
        <f t="shared" si="3"/>
        <v>-4852</v>
      </c>
    </row>
    <row r="12" spans="1:7">
      <c r="A12">
        <v>10</v>
      </c>
      <c r="B12" s="21">
        <f t="shared" si="0"/>
        <v>10</v>
      </c>
      <c r="C12">
        <f t="shared" si="1"/>
        <v>-3066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5"/>
  <sheetViews>
    <sheetView zoomScale="130" zoomScaleNormal="130" workbookViewId="0">
      <selection activeCell="F12" sqref="F12:G15"/>
    </sheetView>
  </sheetViews>
  <sheetFormatPr defaultRowHeight="14.4"/>
  <sheetData>
    <row r="1" spans="1:10" ht="18">
      <c r="A1" t="s">
        <v>20</v>
      </c>
      <c r="B1" s="22" t="s">
        <v>0</v>
      </c>
      <c r="C1" s="22" t="s">
        <v>1</v>
      </c>
      <c r="D1" s="22" t="s">
        <v>19</v>
      </c>
      <c r="E1" s="22"/>
      <c r="G1" s="22" t="s">
        <v>22</v>
      </c>
    </row>
    <row r="2" spans="1:10">
      <c r="A2" s="21">
        <v>0</v>
      </c>
      <c r="B2" s="21">
        <v>0</v>
      </c>
      <c r="C2" s="21">
        <v>2</v>
      </c>
      <c r="D2" s="21">
        <v>-1</v>
      </c>
      <c r="F2" t="s">
        <v>21</v>
      </c>
      <c r="G2" s="21">
        <v>1</v>
      </c>
      <c r="J2" t="s">
        <v>31</v>
      </c>
    </row>
    <row r="3" spans="1:10">
      <c r="A3">
        <v>1</v>
      </c>
      <c r="B3">
        <f>A3*$G$2</f>
        <v>1</v>
      </c>
      <c r="C3">
        <f>C2+$G$2*D2</f>
        <v>1</v>
      </c>
      <c r="D3">
        <f>D2+$G$2*(D2-C2*B2+2)</f>
        <v>0</v>
      </c>
      <c r="F3" t="s">
        <v>32</v>
      </c>
    </row>
    <row r="4" spans="1:10">
      <c r="A4">
        <v>2</v>
      </c>
      <c r="B4">
        <f t="shared" ref="B4:B12" si="0">A4*$G$2</f>
        <v>2</v>
      </c>
      <c r="C4">
        <f t="shared" ref="C4:C12" si="1">C3+$G$2*D3</f>
        <v>1</v>
      </c>
      <c r="D4">
        <f t="shared" ref="D4:D11" si="2">D3+$G$2*(D3-C3*B3+2)</f>
        <v>1</v>
      </c>
    </row>
    <row r="5" spans="1:10">
      <c r="A5" s="21">
        <v>3</v>
      </c>
      <c r="B5">
        <f t="shared" si="0"/>
        <v>3</v>
      </c>
      <c r="C5">
        <f t="shared" si="1"/>
        <v>2</v>
      </c>
      <c r="D5">
        <f t="shared" si="2"/>
        <v>2</v>
      </c>
    </row>
    <row r="6" spans="1:10">
      <c r="A6">
        <v>4</v>
      </c>
      <c r="B6">
        <f t="shared" si="0"/>
        <v>4</v>
      </c>
      <c r="C6">
        <f t="shared" si="1"/>
        <v>4</v>
      </c>
      <c r="D6">
        <f t="shared" si="2"/>
        <v>0</v>
      </c>
    </row>
    <row r="7" spans="1:10">
      <c r="A7">
        <v>5</v>
      </c>
      <c r="B7">
        <f t="shared" si="0"/>
        <v>5</v>
      </c>
      <c r="C7">
        <f t="shared" si="1"/>
        <v>4</v>
      </c>
      <c r="D7">
        <f t="shared" si="2"/>
        <v>-14</v>
      </c>
    </row>
    <row r="8" spans="1:10">
      <c r="A8" s="21">
        <v>6</v>
      </c>
      <c r="B8">
        <f t="shared" si="0"/>
        <v>6</v>
      </c>
      <c r="C8">
        <f t="shared" si="1"/>
        <v>-10</v>
      </c>
      <c r="D8">
        <f t="shared" si="2"/>
        <v>-46</v>
      </c>
    </row>
    <row r="9" spans="1:10">
      <c r="A9">
        <v>7</v>
      </c>
      <c r="B9">
        <f t="shared" si="0"/>
        <v>7</v>
      </c>
      <c r="C9">
        <f t="shared" si="1"/>
        <v>-56</v>
      </c>
      <c r="D9">
        <f t="shared" si="2"/>
        <v>-30</v>
      </c>
    </row>
    <row r="10" spans="1:10">
      <c r="A10">
        <v>8</v>
      </c>
      <c r="B10">
        <f t="shared" si="0"/>
        <v>8</v>
      </c>
      <c r="C10">
        <f t="shared" si="1"/>
        <v>-86</v>
      </c>
      <c r="D10">
        <f t="shared" si="2"/>
        <v>334</v>
      </c>
    </row>
    <row r="11" spans="1:10">
      <c r="A11" s="21">
        <v>9</v>
      </c>
      <c r="B11">
        <f t="shared" si="0"/>
        <v>9</v>
      </c>
      <c r="C11">
        <f t="shared" si="1"/>
        <v>248</v>
      </c>
      <c r="D11">
        <f t="shared" si="2"/>
        <v>1358</v>
      </c>
    </row>
    <row r="12" spans="1:10">
      <c r="A12">
        <v>10</v>
      </c>
      <c r="B12">
        <f t="shared" si="0"/>
        <v>10</v>
      </c>
      <c r="C12">
        <f t="shared" si="1"/>
        <v>1606</v>
      </c>
      <c r="F12">
        <v>1606</v>
      </c>
      <c r="G12">
        <v>1</v>
      </c>
    </row>
    <row r="13" spans="1:10">
      <c r="F13" t="s">
        <v>34</v>
      </c>
      <c r="G13">
        <v>0.1</v>
      </c>
    </row>
    <row r="14" spans="1:10">
      <c r="F14" t="s">
        <v>35</v>
      </c>
      <c r="G14">
        <v>0.01</v>
      </c>
    </row>
    <row r="15" spans="1:10">
      <c r="G15">
        <v>1E-3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K5" sqref="K5"/>
    </sheetView>
  </sheetViews>
  <sheetFormatPr defaultRowHeight="14.4"/>
  <cols>
    <col min="5" max="8" width="12.109375" customWidth="1"/>
  </cols>
  <sheetData>
    <row r="1" spans="1:12" ht="18">
      <c r="A1" s="23" t="s">
        <v>0</v>
      </c>
      <c r="B1" s="23" t="s">
        <v>24</v>
      </c>
      <c r="C1" s="23" t="s">
        <v>27</v>
      </c>
      <c r="D1" s="23" t="s">
        <v>28</v>
      </c>
      <c r="E1" s="23" t="s">
        <v>25</v>
      </c>
      <c r="F1" t="s">
        <v>29</v>
      </c>
      <c r="G1" t="s">
        <v>30</v>
      </c>
      <c r="H1" t="s">
        <v>25</v>
      </c>
      <c r="J1" s="22" t="s">
        <v>26</v>
      </c>
    </row>
    <row r="2" spans="1:12">
      <c r="A2" s="23">
        <v>0</v>
      </c>
      <c r="B2" s="23">
        <f>(A2-2)^2-6*A2+12</f>
        <v>16</v>
      </c>
      <c r="C2" s="23">
        <f>A2+0.5</f>
        <v>0.5</v>
      </c>
      <c r="D2" s="23">
        <f>(C2-2)^2-6*C2+12</f>
        <v>11.25</v>
      </c>
      <c r="E2" s="23">
        <f>SUM(D2:D11)*1</f>
        <v>-7.5</v>
      </c>
      <c r="F2">
        <v>0</v>
      </c>
      <c r="G2">
        <f>(F2-2)^2-6*F2+12</f>
        <v>16</v>
      </c>
      <c r="H2">
        <f>((($G$2+$G$12)/2)+SUM(G3:G11))*1</f>
        <v>-5</v>
      </c>
    </row>
    <row r="3" spans="1:12">
      <c r="A3" s="23">
        <v>1</v>
      </c>
      <c r="B3" s="23">
        <f t="shared" ref="B3:B12" si="0">(A3-2)^2-6*A3+12</f>
        <v>7</v>
      </c>
      <c r="C3" s="23">
        <f t="shared" ref="C3:C11" si="1">A3+0.5</f>
        <v>1.5</v>
      </c>
      <c r="D3" s="23">
        <f t="shared" ref="D3:D11" si="2">(C3-2)^2-6*C3+12</f>
        <v>3.25</v>
      </c>
      <c r="E3" s="23"/>
      <c r="F3">
        <v>1</v>
      </c>
      <c r="G3">
        <f t="shared" ref="G3:G12" si="3">(F3-2)^2-6*F3+12</f>
        <v>7</v>
      </c>
    </row>
    <row r="4" spans="1:12">
      <c r="A4" s="23">
        <v>2</v>
      </c>
      <c r="B4" s="23">
        <f t="shared" si="0"/>
        <v>0</v>
      </c>
      <c r="C4" s="23">
        <f t="shared" si="1"/>
        <v>2.5</v>
      </c>
      <c r="D4" s="23">
        <f t="shared" si="2"/>
        <v>-2.75</v>
      </c>
      <c r="E4" s="23"/>
      <c r="F4">
        <v>2</v>
      </c>
      <c r="G4">
        <f t="shared" si="3"/>
        <v>0</v>
      </c>
    </row>
    <row r="5" spans="1:12">
      <c r="A5" s="23">
        <v>3</v>
      </c>
      <c r="B5" s="23">
        <f t="shared" si="0"/>
        <v>-5</v>
      </c>
      <c r="C5" s="23">
        <f t="shared" si="1"/>
        <v>3.5</v>
      </c>
      <c r="D5" s="23">
        <f t="shared" si="2"/>
        <v>-6.75</v>
      </c>
      <c r="E5" s="23"/>
      <c r="F5">
        <v>3</v>
      </c>
      <c r="G5">
        <f t="shared" si="3"/>
        <v>-5</v>
      </c>
      <c r="K5" s="24">
        <v>-6.67</v>
      </c>
    </row>
    <row r="6" spans="1:12">
      <c r="A6" s="23">
        <v>4</v>
      </c>
      <c r="B6" s="23">
        <f t="shared" si="0"/>
        <v>-8</v>
      </c>
      <c r="C6" s="23">
        <f t="shared" si="1"/>
        <v>4.5</v>
      </c>
      <c r="D6" s="23">
        <f t="shared" si="2"/>
        <v>-8.75</v>
      </c>
      <c r="E6" s="23"/>
      <c r="F6">
        <v>4</v>
      </c>
      <c r="G6">
        <f t="shared" si="3"/>
        <v>-8</v>
      </c>
      <c r="J6" t="s">
        <v>22</v>
      </c>
      <c r="K6" t="s">
        <v>36</v>
      </c>
      <c r="L6" t="s">
        <v>37</v>
      </c>
    </row>
    <row r="7" spans="1:12">
      <c r="A7" s="23">
        <v>5</v>
      </c>
      <c r="B7" s="23">
        <f t="shared" si="0"/>
        <v>-9</v>
      </c>
      <c r="C7" s="23">
        <f t="shared" si="1"/>
        <v>5.5</v>
      </c>
      <c r="D7" s="23">
        <f t="shared" si="2"/>
        <v>-8.75</v>
      </c>
      <c r="E7" s="23"/>
      <c r="F7">
        <v>5</v>
      </c>
      <c r="G7">
        <f t="shared" si="3"/>
        <v>-9</v>
      </c>
      <c r="J7">
        <v>1</v>
      </c>
      <c r="K7">
        <v>-7.5</v>
      </c>
      <c r="L7">
        <v>-5</v>
      </c>
    </row>
    <row r="8" spans="1:12">
      <c r="A8" s="23">
        <v>6</v>
      </c>
      <c r="B8" s="23">
        <f t="shared" si="0"/>
        <v>-8</v>
      </c>
      <c r="C8" s="23">
        <f t="shared" si="1"/>
        <v>6.5</v>
      </c>
      <c r="D8" s="23">
        <f t="shared" si="2"/>
        <v>-6.75</v>
      </c>
      <c r="E8" s="23"/>
      <c r="F8">
        <v>6</v>
      </c>
      <c r="G8">
        <f t="shared" si="3"/>
        <v>-8</v>
      </c>
      <c r="J8">
        <v>0.1</v>
      </c>
      <c r="K8">
        <v>-6.6749999999999998</v>
      </c>
      <c r="L8">
        <v>-6.65</v>
      </c>
    </row>
    <row r="9" spans="1:12">
      <c r="A9" s="23">
        <v>7</v>
      </c>
      <c r="B9" s="23">
        <f t="shared" si="0"/>
        <v>-5</v>
      </c>
      <c r="C9" s="23">
        <f t="shared" si="1"/>
        <v>7.5</v>
      </c>
      <c r="D9" s="23">
        <f t="shared" si="2"/>
        <v>-2.75</v>
      </c>
      <c r="E9" s="23"/>
      <c r="F9">
        <v>7</v>
      </c>
      <c r="G9">
        <f t="shared" si="3"/>
        <v>-5</v>
      </c>
      <c r="J9">
        <v>0.01</v>
      </c>
    </row>
    <row r="10" spans="1:12">
      <c r="A10" s="23">
        <v>8</v>
      </c>
      <c r="B10" s="23">
        <f t="shared" si="0"/>
        <v>0</v>
      </c>
      <c r="C10" s="23">
        <f t="shared" si="1"/>
        <v>8.5</v>
      </c>
      <c r="D10" s="23">
        <f t="shared" si="2"/>
        <v>3.25</v>
      </c>
      <c r="E10" s="23"/>
      <c r="F10">
        <v>8</v>
      </c>
      <c r="G10">
        <f t="shared" si="3"/>
        <v>0</v>
      </c>
      <c r="J10">
        <v>1E-3</v>
      </c>
      <c r="K10">
        <v>-6.6666999999999996</v>
      </c>
      <c r="L10">
        <v>-6.6666999999999996</v>
      </c>
    </row>
    <row r="11" spans="1:12">
      <c r="A11" s="23">
        <v>9</v>
      </c>
      <c r="B11" s="23">
        <f t="shared" si="0"/>
        <v>7</v>
      </c>
      <c r="C11" s="23">
        <f t="shared" si="1"/>
        <v>9.5</v>
      </c>
      <c r="D11" s="23">
        <f t="shared" si="2"/>
        <v>11.25</v>
      </c>
      <c r="E11" s="23"/>
      <c r="F11">
        <v>9</v>
      </c>
      <c r="G11">
        <f t="shared" si="3"/>
        <v>7</v>
      </c>
    </row>
    <row r="12" spans="1:12">
      <c r="A12" s="23">
        <v>10</v>
      </c>
      <c r="B12" s="23">
        <f t="shared" si="0"/>
        <v>16</v>
      </c>
      <c r="C12" s="23"/>
      <c r="D12" s="23"/>
      <c r="E12" s="23"/>
      <c r="F12">
        <v>10</v>
      </c>
      <c r="G12">
        <f t="shared" si="3"/>
        <v>16</v>
      </c>
    </row>
    <row r="13" spans="1:12">
      <c r="D13">
        <f>SUM(D2:D12)</f>
        <v>-7.5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Пример выполнения</vt:lpstr>
      <vt:lpstr>Шаблон-приклад</vt:lpstr>
      <vt:lpstr>Лист2</vt:lpstr>
      <vt:lpstr>Ейлера (2)</vt:lpstr>
      <vt:lpstr>Ейлера</vt:lpstr>
      <vt:lpstr>Прямоуг</vt:lpstr>
      <vt:lpstr>ПФЕ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2022-09-23T07:15:49Z</dcterms:created>
  <dcterms:modified xsi:type="dcterms:W3CDTF">2025-10-01T12:06:07Z</dcterms:modified>
</cp:coreProperties>
</file>