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<sst xmlns="http://schemas.openxmlformats.org/spreadsheetml/2006/main" count="97" uniqueCount="53">
  <si>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Mg</t>
  </si>
  <si>
    <t>Si</t>
  </si>
  <si>
    <t>Cu</t>
  </si>
  <si>
    <t>Zn</t>
  </si>
  <si>
    <t>Fe</t>
  </si>
  <si>
    <t>брухт 1</t>
  </si>
  <si>
    <t>відходи 4</t>
  </si>
  <si>
    <t>стружка 2</t>
  </si>
  <si>
    <t>зйоми</t>
  </si>
  <si>
    <t>сума</t>
  </si>
  <si>
    <t>ГОСТ</t>
  </si>
  <si>
    <t>комент.</t>
  </si>
  <si>
    <t>легировать</t>
  </si>
  <si>
    <t>брухт 2</t>
  </si>
  <si>
    <t>відходи 3</t>
  </si>
  <si>
    <t>стружка1</t>
  </si>
  <si>
    <t>расшихтовать</t>
  </si>
  <si>
    <t>Вторинна алюмінієва сировина</t>
  </si>
  <si>
    <t>Вихідні данні</t>
  </si>
  <si>
    <t>1 група</t>
  </si>
  <si>
    <t>2 група</t>
  </si>
  <si>
    <t>3 група</t>
  </si>
  <si>
    <t>4 група</t>
  </si>
  <si>
    <t>5 група</t>
  </si>
  <si>
    <t>6 група</t>
  </si>
  <si>
    <t>7 група</t>
  </si>
  <si>
    <t>8 група</t>
  </si>
  <si>
    <t>9 група</t>
  </si>
  <si>
    <t>Хімічний склад сплаву АК5М7 по ГОСТ, %</t>
  </si>
  <si>
    <t>0,2…0,5</t>
  </si>
  <si>
    <t>4,5…6,5</t>
  </si>
  <si>
    <t>6…8</t>
  </si>
  <si>
    <t>до 0,6</t>
  </si>
  <si>
    <t>до 1,2</t>
  </si>
  <si>
    <t>Середній склад зйомів сплаву АК5М7</t>
  </si>
  <si>
    <t>брухт 5</t>
  </si>
  <si>
    <t>стружка 1</t>
  </si>
  <si>
    <t>0,1*Х+1,24125*(1-Х)=1,2</t>
  </si>
  <si>
    <t>Х=0,0359    або  Х=3,59 % &lt; 20 %</t>
  </si>
  <si>
    <t>Шихтова композиція №1</t>
  </si>
  <si>
    <t>Шихтова композиція №2</t>
  </si>
  <si>
    <t>Шихтова композиція №3</t>
  </si>
  <si>
    <t>ПОПЕРЕДНІЙ РОЗРАХУНОК ШИХТИ</t>
  </si>
  <si>
    <r>
      <t>Висновок:</t>
    </r>
    <r>
      <rPr>
        <sz val="10"/>
        <rFont val="Arial Cyr"/>
        <family val="0"/>
      </rPr>
      <t xml:space="preserve"> Для розрахунку обираємо шихтову композицію №3.</t>
    </r>
  </si>
  <si>
    <t>Розшихтовка</t>
  </si>
  <si>
    <t>41,25</t>
  </si>
  <si>
    <t>13,75</t>
  </si>
  <si>
    <t>30,00</t>
  </si>
  <si>
    <t>15,00</t>
  </si>
  <si>
    <t>0,4125</t>
  </si>
  <si>
    <t>0,1375</t>
  </si>
  <si>
    <t>0,30</t>
  </si>
  <si>
    <t>0,15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</si>
</sst>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0">
      <selection activeCell="J22" sqref="J22"/>
    </sheetView>
  </sheetViews>
  <sheetFormatPr defaultColWidth="9.00390625" defaultRowHeight="12.75"/>
  <cols>
    <col min="6" max="6" width="7.625" style="0" customWidth="1"/>
    <col min="8" max="8" width="10.125" style="0" customWidth="1"/>
    <col min="11" max="11" width="10.75390625" style="0" customWidth="1"/>
    <col min="12" max="12" width="15.875" style="0" customWidth="1"/>
    <col min="13" max="13" width="1.4921875" style="0" customWidth="1"/>
    <col min="14" max="14" width="22.75390625" style="0" customWidth="1"/>
  </cols>
  <sheetData>
    <row r="1" ht="12">
      <c r="C1" t="s">
        <v>42</v>
      </c>
    </row>
    <row r="2" spans="1:14" ht="12.75">
      <c r="A2" s="2"/>
      <c r="B2" s="10" t="s">
        <v>17</v>
      </c>
      <c r="C2" s="1"/>
      <c r="D2" s="1"/>
      <c r="E2" s="1"/>
      <c r="F2" s="1"/>
      <c r="G2" s="1"/>
      <c r="H2" s="1"/>
      <c r="I2" s="1"/>
      <c r="J2" s="1"/>
      <c r="K2" s="1"/>
      <c r="L2" s="10" t="s">
        <v>18</v>
      </c>
      <c r="M2" s="1"/>
      <c r="N2" s="1"/>
    </row>
    <row r="3" spans="1:14" ht="43.5" customHeight="1">
      <c r="A3" s="7"/>
      <c r="B3" s="8" t="s">
        <v>19</v>
      </c>
      <c r="C3" s="8" t="s">
        <v>20</v>
      </c>
      <c r="D3" s="23" t="s">
        <v>21</v>
      </c>
      <c r="E3" s="8" t="s">
        <v>22</v>
      </c>
      <c r="F3" s="8" t="s">
        <v>23</v>
      </c>
      <c r="G3" s="24" t="s">
        <v>24</v>
      </c>
      <c r="H3" s="24" t="s">
        <v>25</v>
      </c>
      <c r="I3" s="24" t="s">
        <v>26</v>
      </c>
      <c r="J3" s="24" t="s">
        <v>27</v>
      </c>
      <c r="K3" s="2"/>
      <c r="L3" s="9" t="s">
        <v>34</v>
      </c>
      <c r="M3" s="2"/>
      <c r="N3" s="9" t="s">
        <v>28</v>
      </c>
    </row>
    <row r="4" spans="1:14" ht="12.75">
      <c r="A4" s="3" t="s">
        <v>0</v>
      </c>
      <c r="B4" s="4">
        <v>0</v>
      </c>
      <c r="C4" s="4">
        <v>0.8</v>
      </c>
      <c r="D4" s="22">
        <v>1.8</v>
      </c>
      <c r="E4" s="22">
        <v>0.6</v>
      </c>
      <c r="F4" s="22">
        <v>0.8</v>
      </c>
      <c r="G4" s="22">
        <v>6.8</v>
      </c>
      <c r="H4" s="22">
        <v>13</v>
      </c>
      <c r="I4" s="22">
        <v>2.8</v>
      </c>
      <c r="J4" s="22">
        <v>0.3</v>
      </c>
      <c r="K4" s="1"/>
      <c r="L4" s="4">
        <v>0.35</v>
      </c>
      <c r="M4" s="1"/>
      <c r="N4" s="6" t="s">
        <v>29</v>
      </c>
    </row>
    <row r="5" spans="1:14" ht="12.75">
      <c r="A5" s="3" t="s">
        <v>1</v>
      </c>
      <c r="B5" s="4">
        <v>0.5</v>
      </c>
      <c r="C5" s="4">
        <v>0.7</v>
      </c>
      <c r="D5" s="22">
        <v>0.7</v>
      </c>
      <c r="E5" s="22">
        <v>13</v>
      </c>
      <c r="F5" s="22">
        <v>8</v>
      </c>
      <c r="G5" s="22">
        <v>0.8</v>
      </c>
      <c r="H5" s="22">
        <v>1.3</v>
      </c>
      <c r="I5" s="22">
        <v>0.7</v>
      </c>
      <c r="J5" s="22">
        <v>8</v>
      </c>
      <c r="K5" s="1"/>
      <c r="L5" s="4">
        <v>5.5</v>
      </c>
      <c r="M5" s="1"/>
      <c r="N5" s="6" t="s">
        <v>30</v>
      </c>
    </row>
    <row r="6" spans="1:14" ht="12.75">
      <c r="A6" s="3" t="s">
        <v>2</v>
      </c>
      <c r="B6" s="4">
        <v>0.05</v>
      </c>
      <c r="C6" s="4">
        <v>4.8</v>
      </c>
      <c r="D6" s="22">
        <v>4.9</v>
      </c>
      <c r="E6" s="22">
        <v>1.5</v>
      </c>
      <c r="F6" s="22">
        <v>6</v>
      </c>
      <c r="G6" s="22">
        <v>0.2</v>
      </c>
      <c r="H6" s="22">
        <v>0.3</v>
      </c>
      <c r="I6" s="22">
        <v>2</v>
      </c>
      <c r="J6" s="22">
        <v>5</v>
      </c>
      <c r="K6" s="1"/>
      <c r="L6" s="4">
        <v>7</v>
      </c>
      <c r="M6" s="1"/>
      <c r="N6" s="6" t="s">
        <v>31</v>
      </c>
    </row>
    <row r="7" spans="1:14" ht="12.75">
      <c r="A7" s="3" t="s">
        <v>3</v>
      </c>
      <c r="B7" s="4">
        <v>0.1</v>
      </c>
      <c r="C7" s="4">
        <v>0.3</v>
      </c>
      <c r="D7" s="22">
        <v>0.3</v>
      </c>
      <c r="E7" s="22">
        <v>0.5</v>
      </c>
      <c r="F7" s="22">
        <v>0.6</v>
      </c>
      <c r="G7" s="22">
        <v>0.2</v>
      </c>
      <c r="H7" s="22">
        <v>0.2</v>
      </c>
      <c r="I7" s="22">
        <v>7</v>
      </c>
      <c r="J7" s="22">
        <v>12</v>
      </c>
      <c r="K7" s="1"/>
      <c r="L7" s="4">
        <v>0.6</v>
      </c>
      <c r="M7" s="1"/>
      <c r="N7" s="6" t="s">
        <v>32</v>
      </c>
    </row>
    <row r="8" spans="1:14" ht="12.75">
      <c r="A8" s="3" t="s">
        <v>4</v>
      </c>
      <c r="B8" s="4">
        <v>0.5</v>
      </c>
      <c r="C8" s="4">
        <v>0.7</v>
      </c>
      <c r="D8" s="22">
        <v>0.7</v>
      </c>
      <c r="E8" s="22">
        <v>1.5</v>
      </c>
      <c r="F8" s="22">
        <v>1.6</v>
      </c>
      <c r="G8" s="22">
        <v>0.5</v>
      </c>
      <c r="H8" s="22">
        <v>1.5</v>
      </c>
      <c r="I8" s="22">
        <v>0.7</v>
      </c>
      <c r="J8" s="22">
        <v>1.3</v>
      </c>
      <c r="K8" s="1"/>
      <c r="L8" s="4">
        <v>1.5</v>
      </c>
      <c r="M8" s="1"/>
      <c r="N8" s="6" t="s">
        <v>33</v>
      </c>
    </row>
    <row r="9" spans="1:14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"/>
      <c r="L9" s="13"/>
      <c r="M9" s="1"/>
      <c r="N9" s="14"/>
    </row>
    <row r="10" spans="1:14" ht="12.75">
      <c r="A10" s="2"/>
      <c r="B10" s="1" t="s">
        <v>39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5"/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I11" s="2"/>
      <c r="J11" s="2" t="s">
        <v>45</v>
      </c>
      <c r="K11" s="2" t="s">
        <v>49</v>
      </c>
      <c r="L11" s="2"/>
      <c r="M11" s="2"/>
      <c r="N11" s="2"/>
    </row>
    <row r="12" spans="1:14" ht="12.75">
      <c r="A12" s="3" t="s">
        <v>0</v>
      </c>
      <c r="B12" s="4">
        <f>0.4125*J114</f>
        <v>0</v>
      </c>
      <c r="C12" s="4">
        <f>0.1375*E4</f>
        <v>0.0825</v>
      </c>
      <c r="D12" s="4">
        <f>0.3*C4</f>
        <v>0.24</v>
      </c>
      <c r="E12" s="4">
        <f>0.15*L4</f>
        <v>0.0525</v>
      </c>
      <c r="F12" s="33">
        <f>B12+C12+D12+E12</f>
        <v>0.375</v>
      </c>
      <c r="G12" s="6" t="s">
        <v>29</v>
      </c>
      <c r="H12" s="4"/>
      <c r="I12" s="1"/>
      <c r="J12" s="1" t="s">
        <v>46</v>
      </c>
      <c r="K12" s="1" t="s">
        <v>50</v>
      </c>
      <c r="L12" s="1"/>
      <c r="M12" s="1"/>
      <c r="N12" s="1"/>
    </row>
    <row r="13" spans="1:14" ht="12.75">
      <c r="A13" s="3" t="s">
        <v>1</v>
      </c>
      <c r="B13" s="4">
        <f>0.4125*B5</f>
        <v>0.20625</v>
      </c>
      <c r="C13" s="4">
        <f>0.1375*E5</f>
        <v>1.7875</v>
      </c>
      <c r="D13" s="4">
        <f>0.3*C5</f>
        <v>0.21</v>
      </c>
      <c r="E13" s="4">
        <f>0.15*L5</f>
        <v>0.825</v>
      </c>
      <c r="F13" s="33">
        <f>B13+C13+D13+E13</f>
        <v>3.0287500000000005</v>
      </c>
      <c r="G13" s="6" t="s">
        <v>30</v>
      </c>
      <c r="H13" s="11" t="s">
        <v>12</v>
      </c>
      <c r="I13" s="1"/>
      <c r="J13" s="1" t="s">
        <v>47</v>
      </c>
      <c r="K13" s="1" t="s">
        <v>51</v>
      </c>
      <c r="L13" s="1"/>
      <c r="M13" s="1"/>
      <c r="N13" s="1"/>
    </row>
    <row r="14" spans="1:14" ht="12.75">
      <c r="A14" s="3" t="s">
        <v>2</v>
      </c>
      <c r="B14" s="4">
        <f>0.4125*B6</f>
        <v>0.020625</v>
      </c>
      <c r="C14" s="4">
        <f>0.1375*E6</f>
        <v>0.20625000000000002</v>
      </c>
      <c r="D14" s="4">
        <f>0.3*C6</f>
        <v>1.44</v>
      </c>
      <c r="E14" s="4">
        <f>0.15*L6</f>
        <v>1.05</v>
      </c>
      <c r="F14" s="33">
        <f>B14+C14+D14+E14</f>
        <v>2.716875</v>
      </c>
      <c r="G14" s="6" t="s">
        <v>31</v>
      </c>
      <c r="H14" s="11" t="s">
        <v>12</v>
      </c>
      <c r="I14" s="1"/>
      <c r="J14" s="1" t="s">
        <v>48</v>
      </c>
      <c r="K14" s="1" t="s">
        <v>52</v>
      </c>
      <c r="L14" s="1"/>
      <c r="M14" s="1"/>
      <c r="N14" s="1"/>
    </row>
    <row r="15" spans="1:14" ht="12.75">
      <c r="A15" s="3" t="s">
        <v>3</v>
      </c>
      <c r="B15" s="4">
        <f>0.4125*B7</f>
        <v>0.04125</v>
      </c>
      <c r="C15" s="4">
        <f>0.1375*E7</f>
        <v>0.06875</v>
      </c>
      <c r="D15" s="4">
        <f>0.3*C7</f>
        <v>0.09</v>
      </c>
      <c r="E15" s="4">
        <f>0.15*L7</f>
        <v>0.09</v>
      </c>
      <c r="F15" s="33">
        <f>B15+C15+D15+E15</f>
        <v>0.29000000000000004</v>
      </c>
      <c r="G15" s="6" t="s">
        <v>32</v>
      </c>
      <c r="H15" s="4"/>
      <c r="I15" s="1"/>
      <c r="J15" s="1"/>
      <c r="K15" s="1"/>
      <c r="L15" s="1"/>
      <c r="M15" s="1"/>
      <c r="N15" s="1"/>
    </row>
    <row r="16" spans="1:14" ht="12.75">
      <c r="A16" s="3" t="s">
        <v>4</v>
      </c>
      <c r="B16" s="4">
        <f>0.4125*B8</f>
        <v>0.20625</v>
      </c>
      <c r="C16" s="4">
        <f>0.1375*E8</f>
        <v>0.20625000000000002</v>
      </c>
      <c r="D16" s="4">
        <f>0.3*C8</f>
        <v>0.21</v>
      </c>
      <c r="E16" s="4">
        <f>0.15*L8</f>
        <v>0.22499999999999998</v>
      </c>
      <c r="F16" s="33">
        <f>B16+C16+D16+E16</f>
        <v>0.8474999999999999</v>
      </c>
      <c r="G16" s="6" t="s">
        <v>33</v>
      </c>
      <c r="H16" s="4"/>
      <c r="I16" s="1"/>
      <c r="J16" s="1"/>
      <c r="K16" s="1"/>
      <c r="L16" s="1"/>
      <c r="M16" s="1"/>
      <c r="N16" s="1"/>
    </row>
    <row r="17" spans="1:14" ht="12.75">
      <c r="A17" s="2"/>
      <c r="B17" s="1">
        <v>0.4125</v>
      </c>
      <c r="C17" s="1">
        <v>0.1375</v>
      </c>
      <c r="D17" s="1">
        <v>0.3</v>
      </c>
      <c r="E17" s="1">
        <v>0.15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2"/>
      <c r="B18" s="1" t="s">
        <v>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5"/>
      <c r="B19" s="3" t="s">
        <v>13</v>
      </c>
      <c r="C19" s="3" t="s">
        <v>14</v>
      </c>
      <c r="D19" s="3" t="s">
        <v>15</v>
      </c>
      <c r="E19" s="3" t="s">
        <v>8</v>
      </c>
      <c r="F19" s="3" t="s">
        <v>9</v>
      </c>
      <c r="G19" s="3" t="s">
        <v>10</v>
      </c>
      <c r="H19" s="3" t="s">
        <v>11</v>
      </c>
      <c r="I19" s="1"/>
      <c r="J19" s="1"/>
      <c r="K19" s="1"/>
      <c r="L19" s="1"/>
      <c r="M19" s="1"/>
      <c r="N19" s="1"/>
    </row>
    <row r="20" spans="1:14" ht="12.75">
      <c r="A20" s="3" t="s">
        <v>0</v>
      </c>
      <c r="B20" s="4">
        <f>0.4125*C4</f>
        <v>0.33</v>
      </c>
      <c r="C20" s="4">
        <f>0.1375*D4</f>
        <v>0.24750000000000003</v>
      </c>
      <c r="D20" s="4">
        <f>0.3*B4</f>
        <v>0</v>
      </c>
      <c r="E20" s="4">
        <f>0.15*L4</f>
        <v>0.0525</v>
      </c>
      <c r="F20" s="33">
        <f>SUM(B20:E20)</f>
        <v>0.63</v>
      </c>
      <c r="G20" s="6" t="s">
        <v>29</v>
      </c>
      <c r="H20" s="11" t="s">
        <v>16</v>
      </c>
      <c r="I20" s="1"/>
      <c r="J20" s="1"/>
      <c r="K20" s="1"/>
      <c r="L20" s="1"/>
      <c r="M20" s="1"/>
      <c r="N20" s="1"/>
    </row>
    <row r="21" spans="1:14" ht="12.75">
      <c r="A21" s="3" t="s">
        <v>1</v>
      </c>
      <c r="B21" s="4">
        <f>0.4125*C5</f>
        <v>0.28874999999999995</v>
      </c>
      <c r="C21" s="4">
        <f>0.1375*D5</f>
        <v>0.09625</v>
      </c>
      <c r="D21" s="4">
        <f>0.3*B5</f>
        <v>0.15</v>
      </c>
      <c r="E21" s="4">
        <f>0.15*L5</f>
        <v>0.825</v>
      </c>
      <c r="F21" s="33">
        <f>SUM(B21:E21)</f>
        <v>1.3599999999999999</v>
      </c>
      <c r="G21" s="6" t="s">
        <v>30</v>
      </c>
      <c r="H21" s="11" t="s">
        <v>12</v>
      </c>
      <c r="I21" s="1"/>
      <c r="J21" s="1"/>
      <c r="K21" s="1"/>
      <c r="L21" s="1"/>
      <c r="M21" s="1"/>
      <c r="N21" s="1"/>
    </row>
    <row r="22" spans="1:14" ht="12.75">
      <c r="A22" s="3" t="s">
        <v>2</v>
      </c>
      <c r="B22" s="4">
        <f>0.4125*C6</f>
        <v>1.9799999999999998</v>
      </c>
      <c r="C22" s="4">
        <f>0.1375*D6</f>
        <v>0.6737500000000001</v>
      </c>
      <c r="D22" s="4">
        <f>0.3*B6</f>
        <v>0.015</v>
      </c>
      <c r="E22" s="4">
        <f>0.15*L6</f>
        <v>1.05</v>
      </c>
      <c r="F22" s="33">
        <f>SUM(B22:E22)</f>
        <v>3.71875</v>
      </c>
      <c r="G22" s="6" t="s">
        <v>31</v>
      </c>
      <c r="H22" s="11" t="s">
        <v>12</v>
      </c>
      <c r="I22" s="1"/>
      <c r="J22" s="1"/>
      <c r="K22" s="1"/>
      <c r="L22" s="1"/>
      <c r="M22" s="1"/>
      <c r="N22" s="1"/>
    </row>
    <row r="23" spans="1:14" ht="12.75">
      <c r="A23" s="3" t="s">
        <v>3</v>
      </c>
      <c r="B23" s="4">
        <f>0.4125*C7</f>
        <v>0.12374999999999999</v>
      </c>
      <c r="C23" s="4">
        <f>0.1375*D7</f>
        <v>0.04125</v>
      </c>
      <c r="D23" s="4">
        <f>0.3*B7</f>
        <v>0.03</v>
      </c>
      <c r="E23" s="4">
        <f>0.15*L7</f>
        <v>0.09</v>
      </c>
      <c r="F23" s="33">
        <f>SUM(B23:E23)</f>
        <v>0.285</v>
      </c>
      <c r="G23" s="6" t="s">
        <v>32</v>
      </c>
      <c r="H23" s="4"/>
      <c r="I23" s="1"/>
      <c r="J23" s="1"/>
      <c r="K23" s="1"/>
      <c r="L23" s="1"/>
      <c r="M23" s="1"/>
      <c r="N23" s="1"/>
    </row>
    <row r="24" spans="1:14" ht="12.75">
      <c r="A24" s="3" t="s">
        <v>4</v>
      </c>
      <c r="B24" s="4">
        <f>0.4125*C8</f>
        <v>0.28874999999999995</v>
      </c>
      <c r="C24" s="4">
        <f>0.1375*D8</f>
        <v>0.09625</v>
      </c>
      <c r="D24" s="4">
        <f>0.3*B8</f>
        <v>0.15</v>
      </c>
      <c r="E24" s="4">
        <f>0.15*L8</f>
        <v>0.22499999999999998</v>
      </c>
      <c r="F24" s="33">
        <f>SUM(B24:E24)</f>
        <v>0.7599999999999999</v>
      </c>
      <c r="G24" s="6" t="s">
        <v>33</v>
      </c>
      <c r="H24" s="4"/>
      <c r="I24" s="1"/>
      <c r="J24" s="1"/>
      <c r="K24" s="1"/>
      <c r="L24" s="1"/>
      <c r="M24" s="1"/>
      <c r="N24" s="1"/>
    </row>
    <row r="25" spans="1:14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3" ht="12.75">
      <c r="A26" s="2"/>
      <c r="B26" s="1" t="s">
        <v>41</v>
      </c>
      <c r="C26" s="1"/>
    </row>
    <row r="27" spans="1:10" ht="12.75">
      <c r="A27" s="5"/>
      <c r="B27" s="3" t="s">
        <v>35</v>
      </c>
      <c r="C27" s="3" t="s">
        <v>6</v>
      </c>
      <c r="D27" s="3" t="s">
        <v>36</v>
      </c>
      <c r="E27" s="3" t="s">
        <v>8</v>
      </c>
      <c r="F27" s="3" t="s">
        <v>9</v>
      </c>
      <c r="G27" s="3" t="s">
        <v>10</v>
      </c>
      <c r="H27" s="3" t="s">
        <v>11</v>
      </c>
      <c r="J27" t="s">
        <v>44</v>
      </c>
    </row>
    <row r="28" spans="1:10" ht="12.75">
      <c r="A28" s="3" t="s">
        <v>0</v>
      </c>
      <c r="B28" s="4">
        <f>0.4125*F4</f>
        <v>0.33</v>
      </c>
      <c r="C28" s="4">
        <f>0.1375*E4</f>
        <v>0.0825</v>
      </c>
      <c r="D28" s="4">
        <f>0.3*B4</f>
        <v>0</v>
      </c>
      <c r="E28" s="4">
        <f>0.15*L4</f>
        <v>0.0525</v>
      </c>
      <c r="F28" s="33">
        <f>B28+C28+D28+E28</f>
        <v>0.465</v>
      </c>
      <c r="G28" s="6" t="s">
        <v>29</v>
      </c>
      <c r="H28" s="15"/>
      <c r="J28" s="10" t="s">
        <v>37</v>
      </c>
    </row>
    <row r="29" spans="1:10" ht="12.75">
      <c r="A29" s="3" t="s">
        <v>1</v>
      </c>
      <c r="B29" s="4">
        <f>0.4125*F5</f>
        <v>3.3</v>
      </c>
      <c r="C29" s="4">
        <f>0.1375*E5</f>
        <v>1.7875</v>
      </c>
      <c r="D29" s="4">
        <f>0.3*B5</f>
        <v>0.15</v>
      </c>
      <c r="E29" s="4">
        <f>0.15*L5</f>
        <v>0.825</v>
      </c>
      <c r="F29" s="33">
        <f>B29+C29+D29+E29</f>
        <v>6.062500000000001</v>
      </c>
      <c r="G29" s="6" t="s">
        <v>30</v>
      </c>
      <c r="H29" s="11"/>
      <c r="J29" t="s">
        <v>38</v>
      </c>
    </row>
    <row r="30" spans="1:8" ht="12.75">
      <c r="A30" s="3" t="s">
        <v>2</v>
      </c>
      <c r="B30" s="4">
        <f>0.4125*F6</f>
        <v>2.4749999999999996</v>
      </c>
      <c r="C30" s="4">
        <f>0.1375*E6</f>
        <v>0.20625000000000002</v>
      </c>
      <c r="D30" s="4">
        <f>0.3*B6</f>
        <v>0.015</v>
      </c>
      <c r="E30" s="4">
        <f>0.15*L6</f>
        <v>1.05</v>
      </c>
      <c r="F30" s="33">
        <f>B30+C30+D30+E30</f>
        <v>3.74625</v>
      </c>
      <c r="G30" s="6" t="s">
        <v>31</v>
      </c>
      <c r="H30" s="11" t="s">
        <v>12</v>
      </c>
    </row>
    <row r="31" spans="1:8" ht="12.75">
      <c r="A31" s="3" t="s">
        <v>3</v>
      </c>
      <c r="B31" s="4">
        <f>0.4125*F7</f>
        <v>0.24749999999999997</v>
      </c>
      <c r="C31" s="4">
        <f>0.1375*E7</f>
        <v>0.06875</v>
      </c>
      <c r="D31" s="4">
        <f>0.3*B7</f>
        <v>0.03</v>
      </c>
      <c r="E31" s="4">
        <f>0.15*L7</f>
        <v>0.09</v>
      </c>
      <c r="F31" s="33">
        <f>B31+C31+D31+E31</f>
        <v>0.4362499999999999</v>
      </c>
      <c r="G31" s="6" t="s">
        <v>32</v>
      </c>
      <c r="H31" s="4"/>
    </row>
    <row r="32" spans="1:8" ht="12.75">
      <c r="A32" s="3" t="s">
        <v>4</v>
      </c>
      <c r="B32" s="4">
        <f>0.4125*F8</f>
        <v>0.66</v>
      </c>
      <c r="C32" s="4">
        <f>0.1375*E8</f>
        <v>0.20625000000000002</v>
      </c>
      <c r="D32" s="4">
        <f>0.3*B8</f>
        <v>0.15</v>
      </c>
      <c r="E32" s="4">
        <f>0.15*L8</f>
        <v>0.22499999999999998</v>
      </c>
      <c r="F32" s="33">
        <f>B32+C32+D32+E32</f>
        <v>1.24125</v>
      </c>
      <c r="G32" s="6" t="s">
        <v>33</v>
      </c>
      <c r="H32" s="11" t="s">
        <v>16</v>
      </c>
    </row>
    <row r="34" ht="12.75">
      <c r="B34" s="17" t="s">
        <v>43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24" sqref="F24"/>
    </sheetView>
  </sheetViews>
  <sheetFormatPr defaultColWidth="9.125" defaultRowHeight="12.75"/>
  <cols>
    <col min="1" max="1" width="9.125" style="2" customWidth="1"/>
    <col min="2" max="2" width="9.125" style="1" customWidth="1"/>
    <col min="3" max="4" width="10.50390625" style="1" customWidth="1"/>
    <col min="5" max="7" width="9.125" style="1" customWidth="1"/>
    <col min="8" max="8" width="11.875" style="1" customWidth="1"/>
    <col min="9" max="9" width="9.125" style="1" customWidth="1"/>
    <col min="10" max="10" width="11.50390625" style="1" customWidth="1"/>
    <col min="11" max="13" width="9.125" style="1" customWidth="1"/>
    <col min="14" max="14" width="24.50390625" style="1" customWidth="1"/>
    <col min="15" max="16384" width="9.125" style="1" customWidth="1"/>
  </cols>
  <sheetData>
    <row r="1" spans="1:14" ht="12.75">
      <c r="A1" s="16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12.75">
      <c r="A2" s="21"/>
      <c r="B2" s="18"/>
      <c r="C2" s="18"/>
      <c r="D2" s="18"/>
      <c r="E2" s="18"/>
      <c r="F2" s="18"/>
      <c r="G2" s="18"/>
      <c r="H2" s="18"/>
      <c r="I2" s="18"/>
      <c r="J2" s="18"/>
      <c r="K2" s="12"/>
      <c r="L2" s="18"/>
      <c r="M2" s="12"/>
      <c r="N2" s="20"/>
    </row>
    <row r="3" spans="1:14" ht="12.75">
      <c r="A3" s="1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>
      <c r="A6" s="1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.75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9" s="2" customFormat="1" ht="12.75">
      <c r="A9" s="16"/>
      <c r="B9" s="12"/>
      <c r="C9" s="12"/>
      <c r="D9" s="12"/>
      <c r="E9" s="12"/>
      <c r="F9" s="12"/>
      <c r="G9" s="12"/>
      <c r="H9" s="12"/>
      <c r="I9" s="12"/>
    </row>
    <row r="10" spans="1:9" ht="12.75">
      <c r="A10" s="16"/>
      <c r="B10" s="13"/>
      <c r="C10" s="13"/>
      <c r="D10" s="13"/>
      <c r="E10" s="13"/>
      <c r="F10" s="13"/>
      <c r="G10" s="14"/>
      <c r="H10" s="13"/>
      <c r="I10" s="13"/>
    </row>
    <row r="11" spans="1:9" ht="12.75">
      <c r="A11" s="16"/>
      <c r="B11" s="13"/>
      <c r="C11" s="13"/>
      <c r="D11" s="13"/>
      <c r="E11" s="13"/>
      <c r="F11" s="19"/>
      <c r="G11" s="14"/>
      <c r="H11" s="13"/>
      <c r="I11" s="13"/>
    </row>
    <row r="12" spans="1:9" ht="12.75">
      <c r="A12" s="16"/>
      <c r="B12" s="13"/>
      <c r="C12" s="13"/>
      <c r="D12" s="13"/>
      <c r="E12" s="13"/>
      <c r="F12" s="13"/>
      <c r="G12" s="14"/>
      <c r="H12" s="13"/>
      <c r="I12" s="13"/>
    </row>
    <row r="13" spans="1:9" ht="12.75">
      <c r="A13" s="16"/>
      <c r="B13" s="13"/>
      <c r="C13" s="13"/>
      <c r="D13" s="13"/>
      <c r="E13" s="13"/>
      <c r="F13" s="13"/>
      <c r="G13" s="14"/>
      <c r="H13" s="13"/>
      <c r="I13" s="13"/>
    </row>
    <row r="14" spans="1:9" ht="12.75">
      <c r="A14" s="16"/>
      <c r="B14" s="13"/>
      <c r="C14" s="13"/>
      <c r="D14" s="13"/>
      <c r="E14" s="13"/>
      <c r="F14" s="13"/>
      <c r="G14" s="14"/>
      <c r="H14" s="13"/>
      <c r="I14" s="13"/>
    </row>
    <row r="15" spans="1:9" ht="12.75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6"/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6"/>
      <c r="B18" s="13"/>
      <c r="C18" s="13"/>
      <c r="D18" s="13"/>
      <c r="E18" s="13"/>
      <c r="F18" s="13"/>
      <c r="G18" s="14"/>
      <c r="H18" s="13"/>
      <c r="I18" s="13"/>
    </row>
    <row r="19" spans="1:9" ht="12.75">
      <c r="A19" s="16"/>
      <c r="B19" s="13"/>
      <c r="C19" s="13"/>
      <c r="D19" s="13"/>
      <c r="E19" s="13"/>
      <c r="F19" s="13"/>
      <c r="G19" s="14"/>
      <c r="H19" s="13"/>
      <c r="I19" s="13"/>
    </row>
    <row r="20" spans="1:9" ht="12.75">
      <c r="A20" s="16"/>
      <c r="B20" s="13"/>
      <c r="C20" s="13"/>
      <c r="D20" s="13"/>
      <c r="E20" s="13"/>
      <c r="F20" s="13"/>
      <c r="G20" s="14"/>
      <c r="H20" s="13"/>
      <c r="I20" s="13"/>
    </row>
    <row r="21" spans="1:9" ht="12.75">
      <c r="A21" s="12"/>
      <c r="B21" s="13"/>
      <c r="C21" s="13"/>
      <c r="D21" s="13"/>
      <c r="E21" s="13"/>
      <c r="F21" s="13"/>
      <c r="G21" s="14"/>
      <c r="H21" s="13"/>
      <c r="I21" s="13"/>
    </row>
    <row r="22" spans="1:9" ht="12.75">
      <c r="A22" s="12"/>
      <c r="B22" s="13"/>
      <c r="C22" s="13"/>
      <c r="D22" s="13"/>
      <c r="E22" s="13"/>
      <c r="F22" s="13"/>
      <c r="G22" s="14"/>
      <c r="H22" s="13"/>
      <c r="I22" s="13"/>
    </row>
    <row r="23" spans="1:9" ht="12.75">
      <c r="A23" s="12"/>
      <c r="B23" s="13"/>
      <c r="C23" s="13"/>
      <c r="D23" s="13"/>
      <c r="E23" s="13"/>
      <c r="F23" s="13"/>
      <c r="G23" s="13"/>
      <c r="H23" s="13"/>
      <c r="I23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O21" sqref="O21"/>
    </sheetView>
  </sheetViews>
  <sheetFormatPr defaultColWidth="9.00390625" defaultRowHeight="12.75"/>
  <cols>
    <col min="11" max="11" width="4.75390625" style="0" customWidth="1"/>
    <col min="13" max="13" width="1.4921875" style="0" customWidth="1"/>
    <col min="14" max="14" width="15.50390625" style="0" customWidth="1"/>
  </cols>
  <sheetData>
    <row r="1" spans="1:9" ht="12">
      <c r="A1" s="25"/>
      <c r="B1" s="25"/>
      <c r="C1" s="25"/>
      <c r="D1" s="25"/>
      <c r="E1" s="25"/>
      <c r="F1" s="25"/>
      <c r="G1" s="25"/>
      <c r="H1" s="25"/>
      <c r="I1" s="25"/>
    </row>
    <row r="2" spans="1:14" ht="12.75">
      <c r="A2" s="16"/>
      <c r="B2" s="28"/>
      <c r="C2" s="29"/>
      <c r="D2" s="29"/>
      <c r="E2" s="29"/>
      <c r="F2" s="29"/>
      <c r="G2" s="29"/>
      <c r="H2" s="29"/>
      <c r="I2" s="29"/>
      <c r="J2" s="29"/>
      <c r="K2" s="29"/>
      <c r="L2" s="28"/>
      <c r="M2" s="29"/>
      <c r="N2" s="30"/>
    </row>
    <row r="3" spans="1:14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16"/>
      <c r="L3" s="31"/>
      <c r="M3" s="16"/>
      <c r="N3" s="31"/>
    </row>
    <row r="4" spans="1:14" ht="12.75">
      <c r="A4" s="16"/>
      <c r="B4" s="29"/>
      <c r="C4" s="29"/>
      <c r="D4" s="32"/>
      <c r="E4" s="32"/>
      <c r="F4" s="32"/>
      <c r="G4" s="32"/>
      <c r="H4" s="32"/>
      <c r="I4" s="32"/>
      <c r="J4" s="32"/>
      <c r="K4" s="29"/>
      <c r="L4" s="29"/>
      <c r="M4" s="29"/>
      <c r="N4" s="29"/>
    </row>
    <row r="5" spans="1:14" ht="12.75">
      <c r="A5" s="16"/>
      <c r="B5" s="29"/>
      <c r="C5" s="29"/>
      <c r="D5" s="32"/>
      <c r="E5" s="32"/>
      <c r="F5" s="32"/>
      <c r="G5" s="32"/>
      <c r="H5" s="32"/>
      <c r="I5" s="32"/>
      <c r="J5" s="32"/>
      <c r="K5" s="29"/>
      <c r="L5" s="29"/>
      <c r="M5" s="29"/>
      <c r="N5" s="29"/>
    </row>
    <row r="6" spans="1:14" ht="12.75">
      <c r="A6" s="16"/>
      <c r="B6" s="29"/>
      <c r="C6" s="29"/>
      <c r="D6" s="32"/>
      <c r="E6" s="32"/>
      <c r="F6" s="32"/>
      <c r="G6" s="32"/>
      <c r="H6" s="32"/>
      <c r="I6" s="32"/>
      <c r="J6" s="32"/>
      <c r="K6" s="29"/>
      <c r="L6" s="29"/>
      <c r="M6" s="29"/>
      <c r="N6" s="29"/>
    </row>
    <row r="7" spans="1:14" ht="12.75">
      <c r="A7" s="16"/>
      <c r="B7" s="29"/>
      <c r="C7" s="29"/>
      <c r="D7" s="32"/>
      <c r="E7" s="32"/>
      <c r="F7" s="32"/>
      <c r="G7" s="32"/>
      <c r="H7" s="32"/>
      <c r="I7" s="32"/>
      <c r="J7" s="32"/>
      <c r="K7" s="29"/>
      <c r="L7" s="29"/>
      <c r="M7" s="29"/>
      <c r="N7" s="29"/>
    </row>
    <row r="8" spans="1:14" ht="12.75">
      <c r="A8" s="16"/>
      <c r="B8" s="29"/>
      <c r="C8" s="29"/>
      <c r="D8" s="32"/>
      <c r="E8" s="32"/>
      <c r="F8" s="32"/>
      <c r="G8" s="32"/>
      <c r="H8" s="32"/>
      <c r="I8" s="32"/>
      <c r="J8" s="32"/>
      <c r="K8" s="29"/>
      <c r="L8" s="29"/>
      <c r="M8" s="29"/>
      <c r="N8" s="29"/>
    </row>
    <row r="9" spans="1:14" ht="12.75">
      <c r="A9" s="1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2.75">
      <c r="A10" s="16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0"/>
    </row>
    <row r="12" spans="1:14" ht="12.75">
      <c r="A12" s="16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ht="12.75">
      <c r="A13" s="16"/>
      <c r="B13" s="29"/>
      <c r="C13" s="29"/>
      <c r="D13" s="29"/>
      <c r="E13" s="29"/>
      <c r="F13" s="29"/>
      <c r="G13" s="29"/>
      <c r="H13" s="28"/>
      <c r="I13" s="29"/>
      <c r="J13" s="29"/>
      <c r="K13" s="29"/>
      <c r="L13" s="29"/>
      <c r="M13" s="29"/>
      <c r="N13" s="30"/>
    </row>
    <row r="14" spans="1:14" ht="12.75">
      <c r="A14" s="16"/>
      <c r="B14" s="29"/>
      <c r="C14" s="29"/>
      <c r="D14" s="29"/>
      <c r="E14" s="29"/>
      <c r="F14" s="29"/>
      <c r="G14" s="29"/>
      <c r="H14" s="28"/>
      <c r="I14" s="29"/>
      <c r="J14" s="29"/>
      <c r="K14" s="29"/>
      <c r="L14" s="29"/>
      <c r="M14" s="29"/>
      <c r="N14" s="30"/>
    </row>
    <row r="15" spans="1:14" ht="12.75">
      <c r="A15" s="1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1:14" ht="12.75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12.75">
      <c r="A17" s="16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1:14" ht="12.75">
      <c r="A18" s="1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29"/>
      <c r="J19" s="29"/>
      <c r="K19" s="29"/>
      <c r="L19" s="29"/>
      <c r="M19" s="29"/>
      <c r="N19" s="30"/>
    </row>
    <row r="20" spans="1:14" ht="12.75">
      <c r="A20" s="16"/>
      <c r="B20" s="29"/>
      <c r="C20" s="29"/>
      <c r="D20" s="29"/>
      <c r="E20" s="29"/>
      <c r="F20" s="29"/>
      <c r="G20" s="29"/>
      <c r="H20" s="28"/>
      <c r="I20" s="29"/>
      <c r="J20" s="29"/>
      <c r="K20" s="29"/>
      <c r="L20" s="29"/>
      <c r="M20" s="29"/>
      <c r="N20" s="30"/>
    </row>
    <row r="21" spans="1:14" ht="12.75">
      <c r="A21" s="16"/>
      <c r="B21" s="29"/>
      <c r="C21" s="29"/>
      <c r="D21" s="29"/>
      <c r="E21" s="29"/>
      <c r="F21" s="29"/>
      <c r="G21" s="29"/>
      <c r="H21" s="28"/>
      <c r="I21" s="29"/>
      <c r="J21" s="29"/>
      <c r="K21" s="29"/>
      <c r="L21" s="29"/>
      <c r="M21" s="29"/>
      <c r="N21" s="30"/>
    </row>
    <row r="22" spans="1:14" ht="12.75">
      <c r="A22" s="16"/>
      <c r="B22" s="29"/>
      <c r="C22" s="29"/>
      <c r="D22" s="29"/>
      <c r="E22" s="29"/>
      <c r="F22" s="29"/>
      <c r="G22" s="29"/>
      <c r="H22" s="28"/>
      <c r="I22" s="29"/>
      <c r="J22" s="29"/>
      <c r="K22" s="29"/>
      <c r="L22" s="29"/>
      <c r="M22" s="29"/>
      <c r="N22" s="30"/>
    </row>
    <row r="23" spans="1:14" ht="12.75">
      <c r="A23" s="16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</row>
    <row r="24" spans="1:14" ht="12.75">
      <c r="A24" s="1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</row>
    <row r="25" spans="1:14" ht="12.75">
      <c r="A25" s="1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</row>
    <row r="26" spans="1:14" ht="12.75">
      <c r="A26" s="16"/>
      <c r="B26" s="16"/>
      <c r="C26" s="16"/>
      <c r="D26" s="16"/>
      <c r="E26" s="16"/>
      <c r="F26" s="16"/>
      <c r="G26" s="16"/>
      <c r="H26" s="16"/>
      <c r="I26" s="29"/>
      <c r="J26" s="29"/>
      <c r="K26" s="29"/>
      <c r="L26" s="29"/>
      <c r="M26" s="29"/>
      <c r="N26" s="30"/>
    </row>
    <row r="27" spans="1:14" ht="12.75">
      <c r="A27" s="16"/>
      <c r="B27" s="29"/>
      <c r="C27" s="29"/>
      <c r="D27" s="29"/>
      <c r="E27" s="29"/>
      <c r="F27" s="29"/>
      <c r="G27" s="29"/>
      <c r="H27" s="28"/>
      <c r="I27" s="29"/>
      <c r="J27" s="29"/>
      <c r="K27" s="29"/>
      <c r="L27" s="29"/>
      <c r="M27" s="29"/>
      <c r="N27" s="30"/>
    </row>
    <row r="28" spans="1:13" ht="12.75">
      <c r="A28" s="12"/>
      <c r="B28" s="13"/>
      <c r="C28" s="13"/>
      <c r="D28" s="13"/>
      <c r="E28" s="13"/>
      <c r="F28" s="13"/>
      <c r="G28" s="13"/>
      <c r="H28" s="26"/>
      <c r="I28" s="13"/>
      <c r="J28" s="1"/>
      <c r="K28" s="1"/>
      <c r="L28" s="1"/>
      <c r="M28" s="1"/>
    </row>
    <row r="29" spans="1:13" ht="12.75">
      <c r="A29" s="12"/>
      <c r="B29" s="13"/>
      <c r="C29" s="13"/>
      <c r="D29" s="13"/>
      <c r="E29" s="13"/>
      <c r="F29" s="13"/>
      <c r="G29" s="13"/>
      <c r="H29" s="26"/>
      <c r="I29" s="13"/>
      <c r="J29" s="1"/>
      <c r="K29" s="1"/>
      <c r="L29" s="1"/>
      <c r="M29" s="1"/>
    </row>
    <row r="30" spans="1:13" ht="12.75">
      <c r="A30" s="12"/>
      <c r="B30" s="13"/>
      <c r="C30" s="13"/>
      <c r="D30" s="13"/>
      <c r="E30" s="13"/>
      <c r="F30" s="13"/>
      <c r="G30" s="13"/>
      <c r="H30" s="13"/>
      <c r="I30" s="13"/>
      <c r="J30" s="1"/>
      <c r="K30" s="1"/>
      <c r="L30" s="1"/>
      <c r="M30" s="1"/>
    </row>
    <row r="31" spans="1:13" ht="12.75">
      <c r="A31" s="12"/>
      <c r="B31" s="13"/>
      <c r="C31" s="13"/>
      <c r="D31" s="13"/>
      <c r="E31" s="13"/>
      <c r="F31" s="13"/>
      <c r="G31" s="13"/>
      <c r="H31" s="13"/>
      <c r="I31" s="13"/>
      <c r="J31" s="1"/>
      <c r="K31" s="1"/>
      <c r="L31" s="1"/>
      <c r="M31" s="1"/>
    </row>
    <row r="32" spans="1:9" ht="12.75">
      <c r="A32" s="12"/>
      <c r="B32" s="13"/>
      <c r="C32" s="13"/>
      <c r="D32" s="25"/>
      <c r="E32" s="25"/>
      <c r="F32" s="25"/>
      <c r="G32" s="25"/>
      <c r="H32" s="25"/>
      <c r="I32" s="25"/>
    </row>
    <row r="33" spans="1:9" ht="12.75">
      <c r="A33" s="16"/>
      <c r="B33" s="12"/>
      <c r="C33" s="12"/>
      <c r="D33" s="12"/>
      <c r="E33" s="12"/>
      <c r="F33" s="12"/>
      <c r="G33" s="12"/>
      <c r="H33" s="12"/>
      <c r="I33" s="25"/>
    </row>
    <row r="34" spans="1:10" ht="12.75">
      <c r="A34" s="12"/>
      <c r="B34" s="13"/>
      <c r="C34" s="13"/>
      <c r="D34" s="13"/>
      <c r="E34" s="13"/>
      <c r="F34" s="13"/>
      <c r="G34" s="13"/>
      <c r="H34" s="25"/>
      <c r="I34" s="25"/>
      <c r="J34" s="10"/>
    </row>
    <row r="35" spans="1:9" ht="12.75">
      <c r="A35" s="12"/>
      <c r="B35" s="13"/>
      <c r="C35" s="13"/>
      <c r="D35" s="13"/>
      <c r="E35" s="13"/>
      <c r="F35" s="13"/>
      <c r="G35" s="13"/>
      <c r="H35" s="26"/>
      <c r="I35" s="25"/>
    </row>
    <row r="36" spans="1:9" ht="12.75">
      <c r="A36" s="12"/>
      <c r="B36" s="13"/>
      <c r="C36" s="13"/>
      <c r="D36" s="13"/>
      <c r="E36" s="13"/>
      <c r="F36" s="13"/>
      <c r="G36" s="13"/>
      <c r="H36" s="26"/>
      <c r="I36" s="25"/>
    </row>
    <row r="37" spans="1:9" ht="12.75">
      <c r="A37" s="12"/>
      <c r="B37" s="13"/>
      <c r="C37" s="13"/>
      <c r="D37" s="13"/>
      <c r="E37" s="13"/>
      <c r="F37" s="13"/>
      <c r="G37" s="13"/>
      <c r="H37" s="13"/>
      <c r="I37" s="25"/>
    </row>
    <row r="38" spans="1:9" ht="12.75">
      <c r="A38" s="12"/>
      <c r="B38" s="13"/>
      <c r="C38" s="13"/>
      <c r="D38" s="13"/>
      <c r="E38" s="13"/>
      <c r="F38" s="13"/>
      <c r="G38" s="13"/>
      <c r="H38" s="26"/>
      <c r="I38" s="25"/>
    </row>
    <row r="39" spans="1:9" ht="12.75">
      <c r="A39" s="25"/>
      <c r="B39" s="27"/>
      <c r="C39" s="25"/>
      <c r="D39" s="25"/>
      <c r="E39" s="25"/>
      <c r="F39" s="25"/>
      <c r="G39" s="25"/>
      <c r="H39" s="25"/>
      <c r="I39" s="25"/>
    </row>
    <row r="40" spans="1:9" ht="12">
      <c r="A40" s="25"/>
      <c r="B40" s="25"/>
      <c r="C40" s="25"/>
      <c r="D40" s="25"/>
      <c r="E40" s="25"/>
      <c r="F40" s="25"/>
      <c r="G40" s="25"/>
      <c r="H40" s="25"/>
      <c r="I40" s="25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</cp:lastModifiedBy>
  <dcterms:created xsi:type="dcterms:W3CDTF">2010-03-22T09:59:47Z</dcterms:created>
  <dcterms:modified xsi:type="dcterms:W3CDTF">2024-02-13T14:45:30Z</dcterms:modified>
  <cp:category/>
  <cp:version/>
  <cp:contentType/>
  <cp:contentStatus/>
</cp:coreProperties>
</file>