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<sst xmlns="http://schemas.openxmlformats.org/spreadsheetml/2006/main" count="45" uniqueCount="41">
  <si>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А</t>
  </si>
  <si>
    <t>В</t>
  </si>
  <si>
    <t>С</t>
  </si>
  <si>
    <t>D</t>
  </si>
  <si>
    <t>Е</t>
  </si>
  <si>
    <t>F</t>
  </si>
  <si>
    <t>Період (рік/квартал)</t>
  </si>
  <si>
    <t>Обсяг продажів, тис. грн.</t>
  </si>
  <si>
    <t>Ковзаюча середня за чотири квартали</t>
  </si>
  <si>
    <t>Сума двох сусідніх значень</t>
  </si>
  <si>
    <t>Центрована середня, тренд, тис. грн.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</si>
  <si>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</si>
  <si>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</si>
  <si>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</si>
  <si>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</si>
  <si>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</si>
  <si>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</si>
  <si>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</si>
  <si>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</si>
  <si>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</si>
  <si>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</si>
  <si>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</si>
  <si>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</si>
  <si>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</si>
  <si>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</si>
  <si>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</si>
  <si>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</si>
  <si>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Сезонна варіація</t>
  </si>
  <si>
    <t>Рік</t>
  </si>
  <si>
    <t>Квартал 1</t>
  </si>
  <si>
    <t>Квартал 2</t>
  </si>
  <si>
    <t>Квартал 3</t>
  </si>
  <si>
    <t>Квартал 4</t>
  </si>
  <si>
    <t>Разом</t>
  </si>
  <si>
    <t>Нескоректована середня</t>
  </si>
  <si>
    <t>Скоректована середня</t>
  </si>
  <si>
    <t>Прогноз тренда,     тис. грн.</t>
  </si>
  <si>
    <t>2009 рік</t>
  </si>
  <si>
    <t>Сезонний чинник, %</t>
  </si>
  <si>
    <t>Прогноз обсягу продажів     на 2009 р.,       тис. грн.</t>
  </si>
  <si>
    <t>Продажі /Тренд *100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</si>
</sst>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68" fontId="1" fillId="0" borderId="7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168" fontId="1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375"/>
          <c:w val="0.981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Обсяг продажів, тис. грн.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Лист1!$A$4:$A$19</c:f>
              <c:strCache/>
            </c:strRef>
          </c:cat>
          <c:val>
            <c:numRef>
              <c:f>Лист1!$B$4:$B$19</c:f>
              <c:numCache/>
            </c:numRef>
          </c:val>
          <c:smooth val="0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Ковзаюча середня за чотири квартали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Лист1!$A$4:$A$19</c:f>
              <c:strCache/>
            </c:strRef>
          </c:cat>
          <c:val>
            <c:numRef>
              <c:f>Лист1!$C$4:$C$19</c:f>
              <c:numCache/>
            </c:numRef>
          </c:val>
          <c:smooth val="0"/>
        </c:ser>
        <c:ser>
          <c:idx val="3"/>
          <c:order val="2"/>
          <c:tx>
            <c:strRef>
              <c:f>Лист1!$E$2</c:f>
              <c:strCache>
                <c:ptCount val="1"/>
                <c:pt idx="0">
                  <c:v>Центрована середня, тренд, тис. грн.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Лист1!$A$4:$A$19</c:f>
              <c:strCache/>
            </c:strRef>
          </c:cat>
          <c:val>
            <c:numRef>
              <c:f>Лист1!$E$4:$E$17</c:f>
              <c:numCache/>
            </c:numRef>
          </c:val>
          <c:smooth val="0"/>
        </c:ser>
        <c:ser>
          <c:idx val="4"/>
          <c:order val="3"/>
          <c:tx>
            <c:strRef>
              <c:f>Лист1!$F$2</c:f>
              <c:strCache>
                <c:ptCount val="1"/>
                <c:pt idx="0">
                  <c:v>Продажі /Тренд *100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Лист1!$A$4:$A$19</c:f>
              <c:strCache/>
            </c:strRef>
          </c:cat>
          <c:val>
            <c:numRef>
              <c:f>Лист1!$F$4:$F$19</c:f>
              <c:numCache/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ax val="21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7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47625</xdr:rowOff>
    </xdr:from>
    <xdr:to>
      <xdr:col>18</xdr:col>
      <xdr:colOff>114300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5067300" y="47625"/>
        <a:ext cx="81629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4" sqref="A4:F19"/>
    </sheetView>
  </sheetViews>
  <sheetFormatPr defaultColWidth="9.00390625" defaultRowHeight="12.75"/>
  <cols>
    <col min="2" max="2" width="10.375" style="0" customWidth="1"/>
    <col min="3" max="3" width="12.75390625" style="0" bestFit="1" customWidth="1"/>
    <col min="4" max="4" width="10.875" style="0" customWidth="1"/>
    <col min="5" max="5" width="10.375" style="0" customWidth="1"/>
    <col min="7" max="7" width="10.75390625" style="0" customWidth="1"/>
  </cols>
  <sheetData>
    <row r="1" spans="1:7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spans="1:7" ht="83.25" customHeight="1" thickBot="1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40</v>
      </c>
      <c r="G2" s="3"/>
    </row>
    <row r="3" spans="1:7" ht="16.5" thickBot="1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3"/>
    </row>
    <row r="4" spans="1:7" ht="16.5" thickBot="1">
      <c r="A4" s="4" t="s">
        <v>11</v>
      </c>
      <c r="B4" s="5">
        <v>64</v>
      </c>
      <c r="C4" s="5"/>
      <c r="D4" s="5"/>
      <c r="E4" s="5"/>
      <c r="F4" s="5"/>
      <c r="G4" s="3"/>
    </row>
    <row r="5" spans="1:7" ht="16.5" thickBot="1">
      <c r="A5" s="4" t="s">
        <v>12</v>
      </c>
      <c r="B5" s="5">
        <v>75</v>
      </c>
      <c r="C5" s="5"/>
      <c r="D5" s="5"/>
      <c r="E5" s="5"/>
      <c r="F5" s="5"/>
      <c r="G5" s="3"/>
    </row>
    <row r="6" spans="1:8" ht="19.5" thickBot="1">
      <c r="A6" s="4" t="s">
        <v>13</v>
      </c>
      <c r="B6" s="5">
        <v>80</v>
      </c>
      <c r="C6" s="8">
        <f>SUM(B4:B7)/4</f>
        <v>94</v>
      </c>
      <c r="D6" s="8">
        <f>C6+C7</f>
        <v>189</v>
      </c>
      <c r="E6" s="8">
        <f>D6/2</f>
        <v>94.5</v>
      </c>
      <c r="F6" s="8">
        <f>B6/E6*100</f>
        <v>84.65608465608466</v>
      </c>
      <c r="G6" s="6"/>
      <c r="H6" s="7"/>
    </row>
    <row r="7" spans="1:8" ht="19.5" thickBot="1">
      <c r="A7" s="4" t="s">
        <v>14</v>
      </c>
      <c r="B7" s="5">
        <v>157</v>
      </c>
      <c r="C7" s="8">
        <f aca="true" t="shared" si="0" ref="C7:C18">SUM(B5:B8)/4</f>
        <v>95</v>
      </c>
      <c r="D7" s="8">
        <f>C7+C8</f>
        <v>191.25</v>
      </c>
      <c r="E7" s="8">
        <f aca="true" t="shared" si="1" ref="E7:E17">D7/2</f>
        <v>95.625</v>
      </c>
      <c r="F7" s="8">
        <f aca="true" t="shared" si="2" ref="F7:F17">B7/E7*100</f>
        <v>164.1830065359477</v>
      </c>
      <c r="G7" s="6"/>
      <c r="H7" s="7"/>
    </row>
    <row r="8" spans="1:8" ht="19.5" thickBot="1">
      <c r="A8" s="4" t="s">
        <v>15</v>
      </c>
      <c r="B8" s="5">
        <v>68</v>
      </c>
      <c r="C8" s="8">
        <f t="shared" si="0"/>
        <v>96.25</v>
      </c>
      <c r="D8" s="8">
        <f aca="true" t="shared" si="3" ref="D8:D17">C8+C9</f>
        <v>194</v>
      </c>
      <c r="E8" s="8">
        <f t="shared" si="1"/>
        <v>97</v>
      </c>
      <c r="F8" s="8">
        <f t="shared" si="2"/>
        <v>70.10309278350515</v>
      </c>
      <c r="G8" s="6"/>
      <c r="H8" s="7"/>
    </row>
    <row r="9" spans="1:8" ht="19.5" thickBot="1">
      <c r="A9" s="4" t="s">
        <v>16</v>
      </c>
      <c r="B9" s="5">
        <v>80</v>
      </c>
      <c r="C9" s="8">
        <f t="shared" si="0"/>
        <v>97.75</v>
      </c>
      <c r="D9" s="8">
        <f t="shared" si="3"/>
        <v>198.75</v>
      </c>
      <c r="E9" s="8">
        <f t="shared" si="1"/>
        <v>99.375</v>
      </c>
      <c r="F9" s="8">
        <f t="shared" si="2"/>
        <v>80.50314465408806</v>
      </c>
      <c r="G9" s="6"/>
      <c r="H9" s="7"/>
    </row>
    <row r="10" spans="1:8" ht="19.5" thickBot="1">
      <c r="A10" s="4" t="s">
        <v>17</v>
      </c>
      <c r="B10" s="5">
        <v>86</v>
      </c>
      <c r="C10" s="8">
        <f t="shared" si="0"/>
        <v>101</v>
      </c>
      <c r="D10" s="8">
        <f t="shared" si="3"/>
        <v>202.25</v>
      </c>
      <c r="E10" s="8">
        <f t="shared" si="1"/>
        <v>101.125</v>
      </c>
      <c r="F10" s="8">
        <f t="shared" si="2"/>
        <v>85.04326328800988</v>
      </c>
      <c r="G10" s="6"/>
      <c r="H10" s="7"/>
    </row>
    <row r="11" spans="1:8" ht="19.5" thickBot="1">
      <c r="A11" s="4" t="s">
        <v>18</v>
      </c>
      <c r="B11" s="5">
        <v>170</v>
      </c>
      <c r="C11" s="8">
        <f t="shared" si="0"/>
        <v>101.25</v>
      </c>
      <c r="D11" s="8">
        <f t="shared" si="3"/>
        <v>203.25</v>
      </c>
      <c r="E11" s="8">
        <f t="shared" si="1"/>
        <v>101.625</v>
      </c>
      <c r="F11" s="8">
        <f t="shared" si="2"/>
        <v>167.28167281672816</v>
      </c>
      <c r="G11" s="6"/>
      <c r="H11" s="7"/>
    </row>
    <row r="12" spans="1:8" ht="19.5" thickBot="1">
      <c r="A12" s="4" t="s">
        <v>19</v>
      </c>
      <c r="B12" s="5">
        <v>69</v>
      </c>
      <c r="C12" s="8">
        <f t="shared" si="0"/>
        <v>102</v>
      </c>
      <c r="D12" s="8">
        <f t="shared" si="3"/>
        <v>205.25</v>
      </c>
      <c r="E12" s="8">
        <f t="shared" si="1"/>
        <v>102.625</v>
      </c>
      <c r="F12" s="8">
        <f t="shared" si="2"/>
        <v>67.23507917174177</v>
      </c>
      <c r="G12" s="6"/>
      <c r="H12" s="7"/>
    </row>
    <row r="13" spans="1:8" ht="19.5" thickBot="1">
      <c r="A13" s="4" t="s">
        <v>20</v>
      </c>
      <c r="B13" s="5">
        <v>83</v>
      </c>
      <c r="C13" s="8">
        <f t="shared" si="0"/>
        <v>103.25</v>
      </c>
      <c r="D13" s="8">
        <f t="shared" si="3"/>
        <v>211</v>
      </c>
      <c r="E13" s="8">
        <f t="shared" si="1"/>
        <v>105.5</v>
      </c>
      <c r="F13" s="8">
        <f t="shared" si="2"/>
        <v>78.67298578199052</v>
      </c>
      <c r="G13" s="6"/>
      <c r="H13" s="7"/>
    </row>
    <row r="14" spans="1:8" ht="19.5" thickBot="1">
      <c r="A14" s="4" t="s">
        <v>21</v>
      </c>
      <c r="B14" s="5">
        <v>91</v>
      </c>
      <c r="C14" s="8">
        <f t="shared" si="0"/>
        <v>107.75</v>
      </c>
      <c r="D14" s="8">
        <f t="shared" si="3"/>
        <v>216.25</v>
      </c>
      <c r="E14" s="8">
        <f t="shared" si="1"/>
        <v>108.125</v>
      </c>
      <c r="F14" s="8">
        <f t="shared" si="2"/>
        <v>84.16184971098266</v>
      </c>
      <c r="G14" s="6"/>
      <c r="H14" s="7"/>
    </row>
    <row r="15" spans="1:8" ht="19.5" thickBot="1">
      <c r="A15" s="4" t="s">
        <v>22</v>
      </c>
      <c r="B15" s="5">
        <v>188</v>
      </c>
      <c r="C15" s="8">
        <f t="shared" si="0"/>
        <v>108.5</v>
      </c>
      <c r="D15" s="8">
        <f t="shared" si="3"/>
        <v>217.75</v>
      </c>
      <c r="E15" s="8">
        <f t="shared" si="1"/>
        <v>108.875</v>
      </c>
      <c r="F15" s="8">
        <f t="shared" si="2"/>
        <v>172.6750861079219</v>
      </c>
      <c r="G15" s="6"/>
      <c r="H15" s="7"/>
    </row>
    <row r="16" spans="1:8" ht="19.5" thickBot="1">
      <c r="A16" s="4" t="s">
        <v>23</v>
      </c>
      <c r="B16" s="5">
        <v>72</v>
      </c>
      <c r="C16" s="8">
        <f t="shared" si="0"/>
        <v>109.25</v>
      </c>
      <c r="D16" s="8">
        <f t="shared" si="3"/>
        <v>220</v>
      </c>
      <c r="E16" s="8">
        <f t="shared" si="1"/>
        <v>110</v>
      </c>
      <c r="F16" s="8">
        <f t="shared" si="2"/>
        <v>65.45454545454545</v>
      </c>
      <c r="G16" s="6"/>
      <c r="H16" s="7"/>
    </row>
    <row r="17" spans="1:8" ht="19.5" thickBot="1">
      <c r="A17" s="4" t="s">
        <v>24</v>
      </c>
      <c r="B17" s="5">
        <v>86</v>
      </c>
      <c r="C17" s="8">
        <f t="shared" si="0"/>
        <v>110.75</v>
      </c>
      <c r="D17" s="8">
        <f t="shared" si="3"/>
        <v>225</v>
      </c>
      <c r="E17" s="8">
        <f t="shared" si="1"/>
        <v>112.5</v>
      </c>
      <c r="F17" s="8">
        <f t="shared" si="2"/>
        <v>76.44444444444444</v>
      </c>
      <c r="G17" s="6"/>
      <c r="H17" s="7"/>
    </row>
    <row r="18" spans="1:8" ht="18.75">
      <c r="A18" s="9" t="s">
        <v>25</v>
      </c>
      <c r="B18" s="10">
        <v>97</v>
      </c>
      <c r="C18" s="12">
        <f t="shared" si="0"/>
        <v>114.25</v>
      </c>
      <c r="D18" s="10"/>
      <c r="E18" s="10"/>
      <c r="F18" s="10"/>
      <c r="G18" s="6"/>
      <c r="H18" s="7"/>
    </row>
    <row r="19" spans="1:7" ht="15.75">
      <c r="A19" s="13" t="s">
        <v>26</v>
      </c>
      <c r="B19" s="13">
        <v>202</v>
      </c>
      <c r="C19" s="13"/>
      <c r="D19" s="13"/>
      <c r="E19" s="13"/>
      <c r="F19" s="13"/>
      <c r="G19" s="3"/>
    </row>
    <row r="20" spans="1:7" ht="6.75" customHeight="1">
      <c r="A20" s="11"/>
      <c r="B20" s="11"/>
      <c r="C20" s="11"/>
      <c r="D20" s="11"/>
      <c r="E20" s="11"/>
      <c r="F20" s="11"/>
      <c r="G20" s="3"/>
    </row>
    <row r="21" spans="1:7" ht="6.75" customHeight="1">
      <c r="A21" s="11"/>
      <c r="B21" s="11"/>
      <c r="C21" s="11"/>
      <c r="D21" s="11"/>
      <c r="E21" s="11"/>
      <c r="F21" s="11"/>
      <c r="G21" s="3"/>
    </row>
    <row r="22" spans="1:7" ht="6.75" customHeight="1">
      <c r="A22" s="11"/>
      <c r="B22" s="11"/>
      <c r="C22" s="11"/>
      <c r="D22" s="11"/>
      <c r="E22" s="11"/>
      <c r="F22" s="11"/>
      <c r="G22" s="3"/>
    </row>
    <row r="23" spans="1:7" ht="6.75" customHeight="1">
      <c r="A23" s="11"/>
      <c r="B23" s="11"/>
      <c r="C23" s="11"/>
      <c r="D23" s="11"/>
      <c r="E23" s="11"/>
      <c r="F23" s="11"/>
      <c r="G23" s="3"/>
    </row>
    <row r="24" spans="1:7" ht="6.75" customHeight="1">
      <c r="A24" s="11"/>
      <c r="B24" s="11"/>
      <c r="C24" s="11"/>
      <c r="D24" s="11"/>
      <c r="E24" s="11"/>
      <c r="F24" s="11"/>
      <c r="G24" s="3"/>
    </row>
    <row r="25" spans="1:7" ht="6.75" customHeight="1">
      <c r="A25" s="11"/>
      <c r="B25" s="11"/>
      <c r="C25" s="11"/>
      <c r="D25" s="11"/>
      <c r="E25" s="11"/>
      <c r="F25" s="11"/>
      <c r="G25" s="3"/>
    </row>
    <row r="26" spans="1:7" ht="6.75" customHeight="1">
      <c r="A26" s="11"/>
      <c r="B26" s="11"/>
      <c r="C26" s="11"/>
      <c r="D26" s="11"/>
      <c r="E26" s="11"/>
      <c r="F26" s="11"/>
      <c r="G26" s="3"/>
    </row>
    <row r="27" spans="1:7" ht="6.75" customHeight="1">
      <c r="A27" s="11"/>
      <c r="B27" s="11"/>
      <c r="C27" s="11"/>
      <c r="D27" s="11"/>
      <c r="E27" s="11"/>
      <c r="F27" s="11"/>
      <c r="G27" s="3"/>
    </row>
    <row r="28" spans="1:7" ht="6.75" customHeight="1">
      <c r="A28" s="11"/>
      <c r="B28" s="11"/>
      <c r="C28" s="11"/>
      <c r="D28" s="11"/>
      <c r="E28" s="11"/>
      <c r="F28" s="11"/>
      <c r="G28" s="3"/>
    </row>
    <row r="29" spans="1:7" ht="32.25" customHeight="1">
      <c r="A29" s="21" t="s">
        <v>27</v>
      </c>
      <c r="B29" s="22"/>
      <c r="C29" s="22"/>
      <c r="D29" s="22"/>
      <c r="E29" s="22"/>
      <c r="F29" s="22"/>
      <c r="G29" s="16"/>
    </row>
    <row r="30" spans="1:5" ht="31.5">
      <c r="A30" s="13" t="s">
        <v>28</v>
      </c>
      <c r="B30" s="13" t="s">
        <v>29</v>
      </c>
      <c r="C30" s="13" t="s">
        <v>30</v>
      </c>
      <c r="D30" s="13" t="s">
        <v>31</v>
      </c>
      <c r="E30" s="13" t="s">
        <v>32</v>
      </c>
    </row>
    <row r="31" spans="1:5" ht="16.5" thickBot="1">
      <c r="A31" s="17">
        <v>2005</v>
      </c>
      <c r="B31" s="23"/>
      <c r="C31" s="23"/>
      <c r="D31" s="24">
        <f>F6</f>
        <v>84.65608465608466</v>
      </c>
      <c r="E31" s="24">
        <f>F7</f>
        <v>164.1830065359477</v>
      </c>
    </row>
    <row r="32" spans="1:5" ht="16.5" thickBot="1">
      <c r="A32" s="17">
        <v>2006</v>
      </c>
      <c r="B32" s="19">
        <f>F8</f>
        <v>70.10309278350515</v>
      </c>
      <c r="C32" s="19">
        <f>F9</f>
        <v>80.50314465408806</v>
      </c>
      <c r="D32" s="19">
        <f>F10</f>
        <v>85.04326328800988</v>
      </c>
      <c r="E32" s="19">
        <f>F11</f>
        <v>167.28167281672816</v>
      </c>
    </row>
    <row r="33" spans="1:5" ht="16.5" thickBot="1">
      <c r="A33" s="17">
        <v>2007</v>
      </c>
      <c r="B33" s="19">
        <f>F12</f>
        <v>67.23507917174177</v>
      </c>
      <c r="C33" s="19">
        <f>F13</f>
        <v>78.67298578199052</v>
      </c>
      <c r="D33" s="19">
        <f>F14</f>
        <v>84.16184971098266</v>
      </c>
      <c r="E33" s="19">
        <f>F15</f>
        <v>172.6750861079219</v>
      </c>
    </row>
    <row r="34" spans="1:6" ht="16.5" thickBot="1">
      <c r="A34" s="17">
        <v>2008</v>
      </c>
      <c r="B34" s="19">
        <f>F16</f>
        <v>65.45454545454545</v>
      </c>
      <c r="C34" s="19">
        <f>F17</f>
        <v>76.44444444444444</v>
      </c>
      <c r="D34" s="19"/>
      <c r="E34" s="19"/>
      <c r="F34" s="18" t="s">
        <v>33</v>
      </c>
    </row>
    <row r="35" spans="1:6" ht="48" thickBot="1">
      <c r="A35" s="17" t="s">
        <v>34</v>
      </c>
      <c r="B35" s="20">
        <f>AVERAGE(B32:B34)</f>
        <v>67.5975724699308</v>
      </c>
      <c r="C35" s="20">
        <f>AVERAGE(C32:C34)</f>
        <v>78.54019162684101</v>
      </c>
      <c r="D35" s="20">
        <f>AVERAGE(D31:D33)</f>
        <v>84.62039921835907</v>
      </c>
      <c r="E35" s="20">
        <f>AVERAGE(E31:E33)</f>
        <v>168.04658848686591</v>
      </c>
      <c r="F35" s="20">
        <f>SUM(B35:E35)</f>
        <v>398.80475180199676</v>
      </c>
    </row>
    <row r="36" spans="1:7" ht="48" thickBot="1">
      <c r="A36" s="4" t="s">
        <v>35</v>
      </c>
      <c r="B36" s="20">
        <f>B35*400/$F$35</f>
        <v>67.80016754012242</v>
      </c>
      <c r="C36" s="20">
        <f>C35*400/$F$35</f>
        <v>78.77558255959353</v>
      </c>
      <c r="D36" s="20">
        <f>D35*400/$F$35</f>
        <v>84.87401299608626</v>
      </c>
      <c r="E36" s="20">
        <f>E35*400/$F$35</f>
        <v>168.55023690419782</v>
      </c>
      <c r="F36" s="20">
        <v>400</v>
      </c>
      <c r="G36" s="7"/>
    </row>
    <row r="37" spans="1:6" ht="48.75" customHeight="1" thickBot="1">
      <c r="A37" s="4" t="s">
        <v>36</v>
      </c>
      <c r="B37" s="5" t="s">
        <v>29</v>
      </c>
      <c r="C37" s="5" t="s">
        <v>30</v>
      </c>
      <c r="D37" s="5" t="s">
        <v>31</v>
      </c>
      <c r="E37" s="14" t="s">
        <v>32</v>
      </c>
      <c r="F37" s="15"/>
    </row>
    <row r="38" spans="1:6" ht="16.5" thickBot="1">
      <c r="A38" s="4" t="s">
        <v>37</v>
      </c>
      <c r="B38" s="5">
        <v>117</v>
      </c>
      <c r="C38" s="5">
        <v>118.5</v>
      </c>
      <c r="D38" s="5">
        <v>120</v>
      </c>
      <c r="E38" s="14">
        <v>121.5</v>
      </c>
      <c r="F38" s="15"/>
    </row>
    <row r="39" spans="1:6" ht="63.75" thickBot="1">
      <c r="A39" s="4" t="s">
        <v>38</v>
      </c>
      <c r="B39" s="20">
        <v>67.80016754012242</v>
      </c>
      <c r="C39" s="20">
        <v>78.8</v>
      </c>
      <c r="D39" s="20">
        <v>84.9</v>
      </c>
      <c r="E39" s="20">
        <v>168.6</v>
      </c>
      <c r="F39" s="15"/>
    </row>
    <row r="40" spans="1:6" ht="97.5" customHeight="1" thickBot="1">
      <c r="A40" s="4" t="s">
        <v>39</v>
      </c>
      <c r="B40" s="20">
        <v>79</v>
      </c>
      <c r="C40" s="20">
        <v>93.3</v>
      </c>
      <c r="D40" s="20">
        <v>101.8</v>
      </c>
      <c r="E40" s="20">
        <v>204.8</v>
      </c>
      <c r="F40" s="15"/>
    </row>
  </sheetData>
  <mergeCells count="1">
    <mergeCell ref="A29:F2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dcterms:created xsi:type="dcterms:W3CDTF">2020-04-15T10:40:53Z</dcterms:created>
  <dcterms:modified xsi:type="dcterms:W3CDTF">2020-04-18T11:29:02Z</dcterms:modified>
  <cp:category/>
  <cp:version/>
  <cp:contentType/>
  <cp:contentStatus/>
</cp:coreProperties>
</file>