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МіАПР\"/>
    </mc:Choice>
  </mc:AlternateContent>
  <xr:revisionPtr revIDLastSave="0" documentId="13_ncr:1_{CB87325B-D77A-43C7-B329-770781FF3F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F45" i="1"/>
  <c r="F46" i="1"/>
  <c r="F42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C50" i="1"/>
  <c r="C51" i="1"/>
  <c r="C52" i="1"/>
  <c r="C53" i="1"/>
  <c r="C49" i="1"/>
  <c r="D31" i="1"/>
  <c r="E31" i="1"/>
  <c r="F31" i="1"/>
  <c r="G31" i="1"/>
  <c r="G36" i="1" s="1"/>
  <c r="D32" i="1"/>
  <c r="E32" i="1"/>
  <c r="F32" i="1"/>
  <c r="G32" i="1"/>
  <c r="D43" i="1" s="1"/>
  <c r="D33" i="1"/>
  <c r="E33" i="1"/>
  <c r="F33" i="1"/>
  <c r="G33" i="1"/>
  <c r="D34" i="1"/>
  <c r="E34" i="1"/>
  <c r="F34" i="1"/>
  <c r="G34" i="1"/>
  <c r="D45" i="1" s="1"/>
  <c r="D35" i="1"/>
  <c r="E35" i="1"/>
  <c r="F35" i="1"/>
  <c r="G35" i="1"/>
  <c r="C32" i="1"/>
  <c r="C33" i="1"/>
  <c r="C34" i="1"/>
  <c r="C35" i="1"/>
  <c r="C31" i="1"/>
  <c r="D36" i="1"/>
  <c r="E36" i="1"/>
  <c r="F36" i="1"/>
  <c r="D42" i="1"/>
  <c r="D27" i="1"/>
  <c r="E27" i="1"/>
  <c r="F27" i="1"/>
  <c r="G27" i="1"/>
  <c r="D28" i="1"/>
  <c r="E28" i="1"/>
  <c r="F28" i="1"/>
  <c r="G28" i="1"/>
  <c r="C28" i="1"/>
  <c r="C27" i="1"/>
  <c r="C23" i="1"/>
  <c r="C24" i="1"/>
  <c r="C25" i="1"/>
  <c r="C26" i="1"/>
  <c r="C22" i="1"/>
  <c r="H37" i="1"/>
  <c r="E38" i="1" s="1"/>
  <c r="D44" i="1" l="1"/>
  <c r="D46" i="1"/>
  <c r="C36" i="1"/>
  <c r="C38" i="1"/>
  <c r="G38" i="1"/>
  <c r="F38" i="1"/>
  <c r="D38" i="1"/>
  <c r="E42" i="1" l="1"/>
  <c r="E45" i="1"/>
  <c r="E44" i="1"/>
  <c r="E43" i="1"/>
  <c r="E46" i="1"/>
  <c r="C46" i="1"/>
  <c r="C43" i="1"/>
  <c r="C44" i="1"/>
  <c r="C45" i="1"/>
  <c r="C42" i="1"/>
</calcChain>
</file>

<file path=xl/sharedStrings.xml><?xml version="1.0" encoding="utf-8"?>
<sst xmlns="http://schemas.openxmlformats.org/spreadsheetml/2006/main" count="91" uniqueCount="40">
  <si>
    <t>NETIS N4</t>
  </si>
  <si>
    <t>D-LINK DIR-615S </t>
  </si>
  <si>
    <t>XIAOMI MI WIFI ROUTER 4A GLOBAL</t>
  </si>
  <si>
    <t>Mercusys AC1200G</t>
  </si>
  <si>
    <t>ASUS RT-AC51U</t>
  </si>
  <si>
    <t>Роутери середнього цінового сегмента</t>
  </si>
  <si>
    <t>HUAWEI AX3 DUAL CORE (WS7100) </t>
  </si>
  <si>
    <t>TP-LINK ARCHER-AX10 </t>
  </si>
  <si>
    <t>D-LINK DIR-1260</t>
  </si>
  <si>
    <t>ZYXEL NBG6604-EU0101F</t>
  </si>
  <si>
    <t>ASUS RT-AX55</t>
  </si>
  <si>
    <t>Роутери топ-класу</t>
  </si>
  <si>
    <t>XIAOMI MI ALOT ROUTER AX3600</t>
  </si>
  <si>
    <t>TP-LINK ARCHER AX73 AX5400 4XGE LAN 1XGE WAN</t>
  </si>
  <si>
    <t>KEENETIC GIGA (KN-1011) </t>
  </si>
  <si>
    <t>ASUS RT-AX92U </t>
  </si>
  <si>
    <t>ASUS RT-AX88U AX6000</t>
  </si>
  <si>
    <t>ЦІНА</t>
  </si>
  <si>
    <t>кільк портів</t>
  </si>
  <si>
    <t>кільк діапазонів</t>
  </si>
  <si>
    <t>кільк антен</t>
  </si>
  <si>
    <t>кільк гаджетів</t>
  </si>
  <si>
    <t>НАЗВА</t>
  </si>
  <si>
    <t>НОРМАЛІЗАЦІЯ</t>
  </si>
  <si>
    <t>ВАГОВІ ПАРАМЕТРИ 0-5</t>
  </si>
  <si>
    <t>НОРМАЛІЗОВАНІ ВАГОВІ ПАРАМЕТРИ  0-1</t>
  </si>
  <si>
    <t>СУПЕРКРИТЕРІЇ</t>
  </si>
  <si>
    <t>Адитивний</t>
  </si>
  <si>
    <t>Мульт</t>
  </si>
  <si>
    <t>Кобба-Дугласа</t>
  </si>
  <si>
    <t>MAX</t>
  </si>
  <si>
    <t>MIN</t>
  </si>
  <si>
    <t>Ідеальна точка</t>
  </si>
  <si>
    <t>Місце</t>
  </si>
  <si>
    <t>1,1,1,1</t>
  </si>
  <si>
    <t>2,2,2,2</t>
  </si>
  <si>
    <t>4,3,4,3</t>
  </si>
  <si>
    <t>5,4,5,4</t>
  </si>
  <si>
    <t>3,5,3,5</t>
  </si>
  <si>
    <t>ПАРЕТО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</si>
</sst>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color rgb="FF111111"/>
      <name val="Arial"/>
      <family val="2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4" xfId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2" borderId="15" xfId="1" applyFill="1" applyBorder="1" applyAlignment="1">
      <alignment vertical="center" wrapText="1"/>
    </xf>
    <xf numFmtId="0" fontId="2" fillId="2" borderId="16" xfId="1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2" fillId="2" borderId="19" xfId="1" applyFill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3" fillId="0" borderId="27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22" xfId="0" applyFont="1" applyBorder="1"/>
    <xf numFmtId="0" fontId="2" fillId="2" borderId="30" xfId="1" applyFill="1" applyBorder="1" applyAlignment="1">
      <alignment vertical="center" wrapText="1"/>
    </xf>
    <xf numFmtId="0" fontId="2" fillId="2" borderId="31" xfId="1" applyFill="1" applyBorder="1" applyAlignment="1">
      <alignment vertical="center" wrapText="1"/>
    </xf>
    <xf numFmtId="0" fontId="2" fillId="2" borderId="32" xfId="1" applyFill="1" applyBorder="1" applyAlignment="1">
      <alignment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rain.com.ua/ukr/brain_guide/TOP-15-WiFi-routeriv--Reyting-modeley-2022-roku/" TargetMode="External"/><Relationship Id="rId18" Type="http://schemas.openxmlformats.org/officeDocument/2006/relationships/hyperlink" Target="https://brain.com.ua/ukr/brain_guide/TOP-15-WiFi-routeriv--Reyting-modeley-2022-roku/" TargetMode="External"/><Relationship Id="rId26" Type="http://schemas.openxmlformats.org/officeDocument/2006/relationships/hyperlink" Target="https://brain.com.ua/ukr/brain_guide/TOP-15-WiFi-routeriv--Reyting-modeley-2022-roku/" TargetMode="External"/><Relationship Id="rId39" Type="http://schemas.openxmlformats.org/officeDocument/2006/relationships/hyperlink" Target="https://brain.com.ua/ukr/brain_guide/TOP-15-WiFi-routeriv--Reyting-modeley-2022-roku/" TargetMode="External"/><Relationship Id="rId21" Type="http://schemas.openxmlformats.org/officeDocument/2006/relationships/hyperlink" Target="https://brain.com.ua/ukr/brain_guide/TOP-15-WiFi-routeriv--Reyting-modeley-2022-roku/" TargetMode="External"/><Relationship Id="rId34" Type="http://schemas.openxmlformats.org/officeDocument/2006/relationships/hyperlink" Target="https://brain.com.ua/ukr/brain_guide/TOP-15-WiFi-routeriv--Reyting-modeley-2022-roku/" TargetMode="External"/><Relationship Id="rId42" Type="http://schemas.openxmlformats.org/officeDocument/2006/relationships/hyperlink" Target="https://brain.com.ua/ukr/brain_guide/TOP-15-WiFi-routeriv--Reyting-modeley-2022-roku/" TargetMode="External"/><Relationship Id="rId47" Type="http://schemas.openxmlformats.org/officeDocument/2006/relationships/hyperlink" Target="https://brain.com.ua/ukr/brain_guide/TOP-15-WiFi-routeriv--Reyting-modeley-2022-roku/" TargetMode="External"/><Relationship Id="rId7" Type="http://schemas.openxmlformats.org/officeDocument/2006/relationships/hyperlink" Target="https://brain.com.ua/ukr/brain_guide/TOP-15-WiFi-routeriv--Reyting-modeley-2022-roku/" TargetMode="External"/><Relationship Id="rId2" Type="http://schemas.openxmlformats.org/officeDocument/2006/relationships/hyperlink" Target="https://brain.com.ua/ukr/brain_guide/TOP-15-WiFi-routeriv--Reyting-modeley-2022-roku/" TargetMode="External"/><Relationship Id="rId16" Type="http://schemas.openxmlformats.org/officeDocument/2006/relationships/hyperlink" Target="https://brain.com.ua/ukr/brain_guide/TOP-15-WiFi-routeriv--Reyting-modeley-2022-roku/" TargetMode="External"/><Relationship Id="rId29" Type="http://schemas.openxmlformats.org/officeDocument/2006/relationships/hyperlink" Target="https://brain.com.ua/ukr/brain_guide/TOP-15-WiFi-routeriv--Reyting-modeley-2022-roku/" TargetMode="External"/><Relationship Id="rId1" Type="http://schemas.openxmlformats.org/officeDocument/2006/relationships/hyperlink" Target="https://brain.com.ua/ukr/brain_guide/TOP-15-WiFi-routeriv--Reyting-modeley-2022-roku/" TargetMode="External"/><Relationship Id="rId6" Type="http://schemas.openxmlformats.org/officeDocument/2006/relationships/hyperlink" Target="https://brain.com.ua/ukr/brain_guide/TOP-15-WiFi-routeriv--Reyting-modeley-2022-roku/" TargetMode="External"/><Relationship Id="rId11" Type="http://schemas.openxmlformats.org/officeDocument/2006/relationships/hyperlink" Target="https://brain.com.ua/ukr/brain_guide/TOP-15-WiFi-routeriv--Reyting-modeley-2022-roku/" TargetMode="External"/><Relationship Id="rId24" Type="http://schemas.openxmlformats.org/officeDocument/2006/relationships/hyperlink" Target="https://brain.com.ua/ukr/brain_guide/TOP-15-WiFi-routeriv--Reyting-modeley-2022-roku/" TargetMode="External"/><Relationship Id="rId32" Type="http://schemas.openxmlformats.org/officeDocument/2006/relationships/hyperlink" Target="https://brain.com.ua/ukr/brain_guide/TOP-15-WiFi-routeriv--Reyting-modeley-2022-roku/" TargetMode="External"/><Relationship Id="rId37" Type="http://schemas.openxmlformats.org/officeDocument/2006/relationships/hyperlink" Target="https://brain.com.ua/ukr/brain_guide/TOP-15-WiFi-routeriv--Reyting-modeley-2022-roku/" TargetMode="External"/><Relationship Id="rId40" Type="http://schemas.openxmlformats.org/officeDocument/2006/relationships/hyperlink" Target="https://brain.com.ua/ukr/brain_guide/TOP-15-WiFi-routeriv--Reyting-modeley-2022-roku/" TargetMode="External"/><Relationship Id="rId45" Type="http://schemas.openxmlformats.org/officeDocument/2006/relationships/hyperlink" Target="https://brain.com.ua/ukr/brain_guide/TOP-15-WiFi-routeriv--Reyting-modeley-2022-roku/" TargetMode="External"/><Relationship Id="rId5" Type="http://schemas.openxmlformats.org/officeDocument/2006/relationships/hyperlink" Target="https://brain.com.ua/ukr/brain_guide/TOP-15-WiFi-routeriv--Reyting-modeley-2022-roku/" TargetMode="External"/><Relationship Id="rId15" Type="http://schemas.openxmlformats.org/officeDocument/2006/relationships/hyperlink" Target="https://brain.com.ua/ukr/brain_guide/TOP-15-WiFi-routeriv--Reyting-modeley-2022-roku/" TargetMode="External"/><Relationship Id="rId23" Type="http://schemas.openxmlformats.org/officeDocument/2006/relationships/hyperlink" Target="https://brain.com.ua/ukr/brain_guide/TOP-15-WiFi-routeriv--Reyting-modeley-2022-roku/" TargetMode="External"/><Relationship Id="rId28" Type="http://schemas.openxmlformats.org/officeDocument/2006/relationships/hyperlink" Target="https://brain.com.ua/ukr/brain_guide/TOP-15-WiFi-routeriv--Reyting-modeley-2022-roku/" TargetMode="External"/><Relationship Id="rId36" Type="http://schemas.openxmlformats.org/officeDocument/2006/relationships/hyperlink" Target="https://brain.com.ua/ukr/brain_guide/TOP-15-WiFi-routeriv--Reyting-modeley-2022-roku/" TargetMode="External"/><Relationship Id="rId10" Type="http://schemas.openxmlformats.org/officeDocument/2006/relationships/hyperlink" Target="https://brain.com.ua/ukr/brain_guide/TOP-15-WiFi-routeriv--Reyting-modeley-2022-roku/" TargetMode="External"/><Relationship Id="rId19" Type="http://schemas.openxmlformats.org/officeDocument/2006/relationships/hyperlink" Target="https://brain.com.ua/ukr/brain_guide/TOP-15-WiFi-routeriv--Reyting-modeley-2022-roku/" TargetMode="External"/><Relationship Id="rId31" Type="http://schemas.openxmlformats.org/officeDocument/2006/relationships/hyperlink" Target="https://brain.com.ua/ukr/brain_guide/TOP-15-WiFi-routeriv--Reyting-modeley-2022-roku/" TargetMode="External"/><Relationship Id="rId44" Type="http://schemas.openxmlformats.org/officeDocument/2006/relationships/hyperlink" Target="https://brain.com.ua/ukr/brain_guide/TOP-15-WiFi-routeriv--Reyting-modeley-2022-roku/" TargetMode="External"/><Relationship Id="rId4" Type="http://schemas.openxmlformats.org/officeDocument/2006/relationships/hyperlink" Target="https://brain.com.ua/ukr/brain_guide/TOP-15-WiFi-routeriv--Reyting-modeley-2022-roku/" TargetMode="External"/><Relationship Id="rId9" Type="http://schemas.openxmlformats.org/officeDocument/2006/relationships/hyperlink" Target="https://brain.com.ua/ukr/brain_guide/TOP-15-WiFi-routeriv--Reyting-modeley-2022-roku/" TargetMode="External"/><Relationship Id="rId14" Type="http://schemas.openxmlformats.org/officeDocument/2006/relationships/hyperlink" Target="https://brain.com.ua/ukr/brain_guide/TOP-15-WiFi-routeriv--Reyting-modeley-2022-roku/" TargetMode="External"/><Relationship Id="rId22" Type="http://schemas.openxmlformats.org/officeDocument/2006/relationships/hyperlink" Target="https://brain.com.ua/ukr/brain_guide/TOP-15-WiFi-routeriv--Reyting-modeley-2022-roku/" TargetMode="External"/><Relationship Id="rId27" Type="http://schemas.openxmlformats.org/officeDocument/2006/relationships/hyperlink" Target="https://brain.com.ua/ukr/brain_guide/TOP-15-WiFi-routeriv--Reyting-modeley-2022-roku/" TargetMode="External"/><Relationship Id="rId30" Type="http://schemas.openxmlformats.org/officeDocument/2006/relationships/hyperlink" Target="https://brain.com.ua/ukr/brain_guide/TOP-15-WiFi-routeriv--Reyting-modeley-2022-roku/" TargetMode="External"/><Relationship Id="rId35" Type="http://schemas.openxmlformats.org/officeDocument/2006/relationships/hyperlink" Target="https://brain.com.ua/ukr/brain_guide/TOP-15-WiFi-routeriv--Reyting-modeley-2022-roku/" TargetMode="External"/><Relationship Id="rId43" Type="http://schemas.openxmlformats.org/officeDocument/2006/relationships/hyperlink" Target="https://brain.com.ua/ukr/brain_guide/TOP-15-WiFi-routeriv--Reyting-modeley-2022-roku/" TargetMode="External"/><Relationship Id="rId8" Type="http://schemas.openxmlformats.org/officeDocument/2006/relationships/hyperlink" Target="https://brain.com.ua/ukr/brain_guide/TOP-15-WiFi-routeriv--Reyting-modeley-2022-roku/" TargetMode="External"/><Relationship Id="rId3" Type="http://schemas.openxmlformats.org/officeDocument/2006/relationships/hyperlink" Target="https://brain.com.ua/ukr/brain_guide/TOP-15-WiFi-routeriv--Reyting-modeley-2022-roku/" TargetMode="External"/><Relationship Id="rId12" Type="http://schemas.openxmlformats.org/officeDocument/2006/relationships/hyperlink" Target="https://brain.com.ua/ukr/brain_guide/TOP-15-WiFi-routeriv--Reyting-modeley-2022-roku/" TargetMode="External"/><Relationship Id="rId17" Type="http://schemas.openxmlformats.org/officeDocument/2006/relationships/hyperlink" Target="https://brain.com.ua/ukr/brain_guide/TOP-15-WiFi-routeriv--Reyting-modeley-2022-roku/" TargetMode="External"/><Relationship Id="rId25" Type="http://schemas.openxmlformats.org/officeDocument/2006/relationships/hyperlink" Target="https://brain.com.ua/ukr/brain_guide/TOP-15-WiFi-routeriv--Reyting-modeley-2022-roku/" TargetMode="External"/><Relationship Id="rId33" Type="http://schemas.openxmlformats.org/officeDocument/2006/relationships/hyperlink" Target="https://brain.com.ua/ukr/brain_guide/TOP-15-WiFi-routeriv--Reyting-modeley-2022-roku/" TargetMode="External"/><Relationship Id="rId38" Type="http://schemas.openxmlformats.org/officeDocument/2006/relationships/hyperlink" Target="https://brain.com.ua/ukr/brain_guide/TOP-15-WiFi-routeriv--Reyting-modeley-2022-roku/" TargetMode="External"/><Relationship Id="rId46" Type="http://schemas.openxmlformats.org/officeDocument/2006/relationships/hyperlink" Target="https://brain.com.ua/ukr/brain_guide/TOP-15-WiFi-routeriv--Reyting-modeley-2022-roku/" TargetMode="External"/><Relationship Id="rId20" Type="http://schemas.openxmlformats.org/officeDocument/2006/relationships/hyperlink" Target="https://brain.com.ua/ukr/brain_guide/TOP-15-WiFi-routeriv--Reyting-modeley-2022-roku/" TargetMode="External"/><Relationship Id="rId41" Type="http://schemas.openxmlformats.org/officeDocument/2006/relationships/hyperlink" Target="https://brain.com.ua/ukr/brain_guide/TOP-15-WiFi-routeriv--Reyting-modeley-2022-rok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2"/>
  <sheetViews>
    <sheetView tabSelected="1" topLeftCell="A47" workbookViewId="0">
      <selection activeCell="E60" sqref="E60"/>
    </sheetView>
  </sheetViews>
  <sheetFormatPr defaultRowHeight="14.5" x14ac:dyDescent="0.35"/>
  <cols>
    <col min="1" max="1" width="5.7265625" customWidth="1"/>
    <col min="2" max="2" width="38.90625" customWidth="1"/>
    <col min="3" max="3" width="10.6328125" customWidth="1"/>
    <col min="4" max="4" width="11.1796875" customWidth="1"/>
    <col min="5" max="5" width="17.36328125" customWidth="1"/>
    <col min="6" max="6" width="13.26953125" customWidth="1"/>
    <col min="7" max="7" width="12.08984375" customWidth="1"/>
  </cols>
  <sheetData>
    <row r="1" spans="2:7" x14ac:dyDescent="0.35">
      <c r="B1" s="3" t="s">
        <v>22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</row>
    <row r="2" spans="2:7" x14ac:dyDescent="0.35">
      <c r="B2" s="4" t="s">
        <v>0</v>
      </c>
      <c r="C2" s="5">
        <v>657</v>
      </c>
      <c r="D2" s="3">
        <v>2</v>
      </c>
      <c r="E2" s="3">
        <v>2</v>
      </c>
      <c r="F2" s="3">
        <v>2</v>
      </c>
      <c r="G2" s="3">
        <v>3</v>
      </c>
    </row>
    <row r="3" spans="2:7" x14ac:dyDescent="0.35">
      <c r="B3" s="4" t="s">
        <v>1</v>
      </c>
      <c r="C3" s="5">
        <v>583</v>
      </c>
      <c r="D3" s="3">
        <v>4</v>
      </c>
      <c r="E3" s="3">
        <v>1</v>
      </c>
      <c r="F3" s="3">
        <v>2</v>
      </c>
      <c r="G3" s="3">
        <v>4</v>
      </c>
    </row>
    <row r="4" spans="2:7" x14ac:dyDescent="0.35">
      <c r="B4" s="4" t="s">
        <v>2</v>
      </c>
      <c r="C4" s="5">
        <v>799</v>
      </c>
      <c r="D4" s="3">
        <v>4</v>
      </c>
      <c r="E4" s="3">
        <v>2</v>
      </c>
      <c r="F4" s="3">
        <v>4</v>
      </c>
      <c r="G4" s="3">
        <v>8</v>
      </c>
    </row>
    <row r="5" spans="2:7" x14ac:dyDescent="0.35">
      <c r="B5" s="4" t="s">
        <v>3</v>
      </c>
      <c r="C5" s="5">
        <v>863</v>
      </c>
      <c r="D5" s="3">
        <v>4</v>
      </c>
      <c r="E5" s="3">
        <v>2</v>
      </c>
      <c r="F5" s="3">
        <v>4</v>
      </c>
      <c r="G5" s="3">
        <v>8</v>
      </c>
    </row>
    <row r="6" spans="2:7" x14ac:dyDescent="0.35">
      <c r="B6" s="4" t="s">
        <v>4</v>
      </c>
      <c r="C6" s="5">
        <v>1209</v>
      </c>
      <c r="D6" s="3">
        <v>4</v>
      </c>
      <c r="E6" s="3">
        <v>2</v>
      </c>
      <c r="F6" s="3">
        <v>2</v>
      </c>
      <c r="G6" s="3">
        <v>4</v>
      </c>
    </row>
    <row r="7" spans="2:7" ht="14.5" customHeight="1" x14ac:dyDescent="0.35">
      <c r="B7" s="41" t="s">
        <v>5</v>
      </c>
      <c r="C7" s="42"/>
    </row>
    <row r="8" spans="2:7" x14ac:dyDescent="0.35">
      <c r="B8" s="1" t="s">
        <v>6</v>
      </c>
      <c r="C8" s="2">
        <v>1801</v>
      </c>
    </row>
    <row r="9" spans="2:7" x14ac:dyDescent="0.35">
      <c r="B9" s="1" t="s">
        <v>7</v>
      </c>
      <c r="C9" s="2">
        <v>1999</v>
      </c>
    </row>
    <row r="10" spans="2:7" x14ac:dyDescent="0.35">
      <c r="B10" s="1" t="s">
        <v>8</v>
      </c>
      <c r="C10" s="2">
        <v>1823</v>
      </c>
    </row>
    <row r="11" spans="2:7" x14ac:dyDescent="0.35">
      <c r="B11" s="1" t="s">
        <v>9</v>
      </c>
      <c r="C11" s="2">
        <v>1970</v>
      </c>
    </row>
    <row r="12" spans="2:7" x14ac:dyDescent="0.35">
      <c r="B12" s="1" t="s">
        <v>10</v>
      </c>
      <c r="C12" s="2">
        <v>2869</v>
      </c>
    </row>
    <row r="13" spans="2:7" ht="14.5" customHeight="1" x14ac:dyDescent="0.35">
      <c r="B13" s="43" t="s">
        <v>11</v>
      </c>
      <c r="C13" s="44"/>
    </row>
    <row r="14" spans="2:7" x14ac:dyDescent="0.35">
      <c r="B14" s="1" t="s">
        <v>12</v>
      </c>
      <c r="C14" s="2">
        <v>4545</v>
      </c>
    </row>
    <row r="15" spans="2:7" x14ac:dyDescent="0.35">
      <c r="B15" s="1" t="s">
        <v>13</v>
      </c>
      <c r="C15" s="2">
        <v>4877</v>
      </c>
    </row>
    <row r="16" spans="2:7" x14ac:dyDescent="0.35">
      <c r="B16" s="1" t="s">
        <v>14</v>
      </c>
      <c r="C16" s="2">
        <v>4049</v>
      </c>
    </row>
    <row r="17" spans="2:7" x14ac:dyDescent="0.35">
      <c r="B17" s="1" t="s">
        <v>15</v>
      </c>
      <c r="C17" s="2">
        <v>7739</v>
      </c>
    </row>
    <row r="18" spans="2:7" x14ac:dyDescent="0.35">
      <c r="B18" s="1" t="s">
        <v>16</v>
      </c>
      <c r="C18" s="2">
        <v>9164</v>
      </c>
    </row>
    <row r="21" spans="2:7" x14ac:dyDescent="0.35">
      <c r="B21" s="3" t="s">
        <v>22</v>
      </c>
      <c r="C21" s="3" t="s">
        <v>17</v>
      </c>
      <c r="D21" s="3" t="s">
        <v>18</v>
      </c>
      <c r="E21" s="3" t="s">
        <v>19</v>
      </c>
      <c r="F21" s="3" t="s">
        <v>20</v>
      </c>
      <c r="G21" s="3" t="s">
        <v>21</v>
      </c>
    </row>
    <row r="22" spans="2:7" x14ac:dyDescent="0.35">
      <c r="B22" s="4" t="s">
        <v>0</v>
      </c>
      <c r="C22" s="5">
        <f>1/C2</f>
        <v>1.5220700152207001E-3</v>
      </c>
      <c r="D22" s="3">
        <v>2</v>
      </c>
      <c r="E22" s="3">
        <v>2</v>
      </c>
      <c r="F22" s="3">
        <v>2</v>
      </c>
      <c r="G22" s="3">
        <v>3</v>
      </c>
    </row>
    <row r="23" spans="2:7" x14ac:dyDescent="0.35">
      <c r="B23" s="4" t="s">
        <v>1</v>
      </c>
      <c r="C23" s="5">
        <f t="shared" ref="C23:C26" si="0">1/C3</f>
        <v>1.7152658662092624E-3</v>
      </c>
      <c r="D23" s="3">
        <v>4</v>
      </c>
      <c r="E23" s="3">
        <v>1</v>
      </c>
      <c r="F23" s="3">
        <v>2</v>
      </c>
      <c r="G23" s="3">
        <v>4</v>
      </c>
    </row>
    <row r="24" spans="2:7" x14ac:dyDescent="0.35">
      <c r="B24" s="4" t="s">
        <v>2</v>
      </c>
      <c r="C24" s="5">
        <f t="shared" si="0"/>
        <v>1.2515644555694619E-3</v>
      </c>
      <c r="D24" s="3">
        <v>4</v>
      </c>
      <c r="E24" s="3">
        <v>2</v>
      </c>
      <c r="F24" s="3">
        <v>4</v>
      </c>
      <c r="G24" s="3">
        <v>8</v>
      </c>
    </row>
    <row r="25" spans="2:7" x14ac:dyDescent="0.35">
      <c r="B25" s="4" t="s">
        <v>3</v>
      </c>
      <c r="C25" s="5">
        <f t="shared" si="0"/>
        <v>1.1587485515643105E-3</v>
      </c>
      <c r="D25" s="3">
        <v>4</v>
      </c>
      <c r="E25" s="3">
        <v>2</v>
      </c>
      <c r="F25" s="3">
        <v>4</v>
      </c>
      <c r="G25" s="3">
        <v>8</v>
      </c>
    </row>
    <row r="26" spans="2:7" x14ac:dyDescent="0.35">
      <c r="B26" s="4" t="s">
        <v>4</v>
      </c>
      <c r="C26" s="5">
        <f t="shared" si="0"/>
        <v>8.271298593879239E-4</v>
      </c>
      <c r="D26" s="3">
        <v>4</v>
      </c>
      <c r="E26" s="3">
        <v>2</v>
      </c>
      <c r="F26" s="3">
        <v>2</v>
      </c>
      <c r="G26" s="3">
        <v>4</v>
      </c>
    </row>
    <row r="27" spans="2:7" x14ac:dyDescent="0.35">
      <c r="B27" s="7" t="s">
        <v>30</v>
      </c>
      <c r="C27">
        <f>MAX(C22:C26)</f>
        <v>1.7152658662092624E-3</v>
      </c>
      <c r="D27">
        <f t="shared" ref="D27:G27" si="1">MAX(D22:D26)</f>
        <v>4</v>
      </c>
      <c r="E27">
        <f t="shared" si="1"/>
        <v>2</v>
      </c>
      <c r="F27">
        <f t="shared" si="1"/>
        <v>4</v>
      </c>
      <c r="G27">
        <f t="shared" si="1"/>
        <v>8</v>
      </c>
    </row>
    <row r="28" spans="2:7" x14ac:dyDescent="0.35">
      <c r="B28" s="7" t="s">
        <v>31</v>
      </c>
      <c r="C28">
        <f>MIN(C22:C26)</f>
        <v>8.271298593879239E-4</v>
      </c>
      <c r="D28">
        <f t="shared" ref="D28:G28" si="2">MIN(D22:D26)</f>
        <v>2</v>
      </c>
      <c r="E28">
        <f t="shared" si="2"/>
        <v>1</v>
      </c>
      <c r="F28">
        <f t="shared" si="2"/>
        <v>2</v>
      </c>
      <c r="G28">
        <f t="shared" si="2"/>
        <v>3</v>
      </c>
    </row>
    <row r="29" spans="2:7" x14ac:dyDescent="0.35">
      <c r="B29" s="6" t="s">
        <v>23</v>
      </c>
    </row>
    <row r="30" spans="2:7" ht="15" thickBot="1" x14ac:dyDescent="0.4">
      <c r="B30" s="14" t="s">
        <v>22</v>
      </c>
      <c r="C30" s="14" t="s">
        <v>17</v>
      </c>
      <c r="D30" s="14" t="s">
        <v>18</v>
      </c>
      <c r="E30" s="14" t="s">
        <v>19</v>
      </c>
      <c r="F30" s="14" t="s">
        <v>20</v>
      </c>
      <c r="G30" s="14" t="s">
        <v>21</v>
      </c>
    </row>
    <row r="31" spans="2:7" ht="15" thickBot="1" x14ac:dyDescent="0.4">
      <c r="B31" s="15" t="s">
        <v>0</v>
      </c>
      <c r="C31" s="9">
        <f>(C22)/(C$27)</f>
        <v>0.88736681887366819</v>
      </c>
      <c r="D31" s="9">
        <f t="shared" ref="D31:G31" si="3">(D22)/(D$27)</f>
        <v>0.5</v>
      </c>
      <c r="E31" s="9">
        <f t="shared" si="3"/>
        <v>1</v>
      </c>
      <c r="F31" s="9">
        <f t="shared" si="3"/>
        <v>0.5</v>
      </c>
      <c r="G31" s="9">
        <f t="shared" si="3"/>
        <v>0.375</v>
      </c>
    </row>
    <row r="32" spans="2:7" ht="15" thickBot="1" x14ac:dyDescent="0.4">
      <c r="B32" s="16" t="s">
        <v>1</v>
      </c>
      <c r="C32" s="9">
        <f t="shared" ref="C32:G35" si="4">(C23)/(C$27)</f>
        <v>1</v>
      </c>
      <c r="D32" s="9">
        <f t="shared" si="4"/>
        <v>1</v>
      </c>
      <c r="E32" s="9">
        <f t="shared" si="4"/>
        <v>0.5</v>
      </c>
      <c r="F32" s="9">
        <f t="shared" si="4"/>
        <v>0.5</v>
      </c>
      <c r="G32" s="9">
        <f t="shared" si="4"/>
        <v>0.5</v>
      </c>
    </row>
    <row r="33" spans="2:8" ht="15" thickBot="1" x14ac:dyDescent="0.4">
      <c r="B33" s="16" t="s">
        <v>2</v>
      </c>
      <c r="C33" s="9">
        <f t="shared" si="4"/>
        <v>0.72966207759699631</v>
      </c>
      <c r="D33" s="9">
        <f t="shared" si="4"/>
        <v>1</v>
      </c>
      <c r="E33" s="9">
        <f t="shared" si="4"/>
        <v>1</v>
      </c>
      <c r="F33" s="9">
        <f t="shared" si="4"/>
        <v>1</v>
      </c>
      <c r="G33" s="9">
        <f t="shared" si="4"/>
        <v>1</v>
      </c>
    </row>
    <row r="34" spans="2:8" ht="15" thickBot="1" x14ac:dyDescent="0.4">
      <c r="B34" s="16" t="s">
        <v>3</v>
      </c>
      <c r="C34" s="9">
        <f t="shared" si="4"/>
        <v>0.67555040556199308</v>
      </c>
      <c r="D34" s="9">
        <f t="shared" si="4"/>
        <v>1</v>
      </c>
      <c r="E34" s="9">
        <f t="shared" si="4"/>
        <v>1</v>
      </c>
      <c r="F34" s="9">
        <f t="shared" si="4"/>
        <v>1</v>
      </c>
      <c r="G34" s="9">
        <f t="shared" si="4"/>
        <v>1</v>
      </c>
    </row>
    <row r="35" spans="2:8" ht="15" thickBot="1" x14ac:dyDescent="0.4">
      <c r="B35" s="19" t="s">
        <v>4</v>
      </c>
      <c r="C35" s="9">
        <f t="shared" si="4"/>
        <v>0.48221670802315963</v>
      </c>
      <c r="D35" s="9">
        <f t="shared" si="4"/>
        <v>1</v>
      </c>
      <c r="E35" s="9">
        <f t="shared" si="4"/>
        <v>1</v>
      </c>
      <c r="F35" s="9">
        <f t="shared" si="4"/>
        <v>0.5</v>
      </c>
      <c r="G35" s="9">
        <f t="shared" si="4"/>
        <v>0.5</v>
      </c>
    </row>
    <row r="36" spans="2:8" ht="15" thickBot="1" x14ac:dyDescent="0.4">
      <c r="B36" s="11" t="s">
        <v>32</v>
      </c>
      <c r="C36" s="17">
        <f>MAX(C31:C35)</f>
        <v>1</v>
      </c>
      <c r="D36" s="17">
        <f t="shared" ref="D36:G36" si="5">MAX(D31:D35)</f>
        <v>1</v>
      </c>
      <c r="E36" s="17">
        <f t="shared" si="5"/>
        <v>1</v>
      </c>
      <c r="F36" s="17">
        <f t="shared" si="5"/>
        <v>1</v>
      </c>
      <c r="G36" s="18">
        <f t="shared" si="5"/>
        <v>1</v>
      </c>
    </row>
    <row r="37" spans="2:8" x14ac:dyDescent="0.35">
      <c r="B37" s="8" t="s">
        <v>24</v>
      </c>
      <c r="C37" s="9">
        <v>1</v>
      </c>
      <c r="D37" s="9">
        <v>1</v>
      </c>
      <c r="E37" s="9">
        <v>1</v>
      </c>
      <c r="F37" s="9">
        <v>2</v>
      </c>
      <c r="G37" s="10">
        <v>2</v>
      </c>
      <c r="H37">
        <f>SUM(C37:G37)</f>
        <v>7</v>
      </c>
    </row>
    <row r="38" spans="2:8" ht="15" thickBot="1" x14ac:dyDescent="0.4">
      <c r="B38" s="11" t="s">
        <v>25</v>
      </c>
      <c r="C38" s="12">
        <f>C37/$H$37</f>
        <v>0.14285714285714285</v>
      </c>
      <c r="D38" s="12">
        <f>D37/$H$37</f>
        <v>0.14285714285714285</v>
      </c>
      <c r="E38" s="12">
        <f>E37/$H$37</f>
        <v>0.14285714285714285</v>
      </c>
      <c r="F38" s="12">
        <f>F37/$H$37</f>
        <v>0.2857142857142857</v>
      </c>
      <c r="G38" s="13">
        <f>G37/$H$37</f>
        <v>0.2857142857142857</v>
      </c>
    </row>
    <row r="40" spans="2:8" ht="15" thickBot="1" x14ac:dyDescent="0.4">
      <c r="B40" s="6" t="s">
        <v>26</v>
      </c>
    </row>
    <row r="41" spans="2:8" ht="15" thickBot="1" x14ac:dyDescent="0.4">
      <c r="B41" s="8" t="s">
        <v>22</v>
      </c>
      <c r="C41" s="26" t="s">
        <v>27</v>
      </c>
      <c r="D41" s="26" t="s">
        <v>28</v>
      </c>
      <c r="E41" s="30" t="s">
        <v>29</v>
      </c>
      <c r="F41" s="26" t="s">
        <v>32</v>
      </c>
      <c r="G41" s="37" t="s">
        <v>33</v>
      </c>
    </row>
    <row r="42" spans="2:8" x14ac:dyDescent="0.35">
      <c r="B42" s="31" t="s">
        <v>0</v>
      </c>
      <c r="C42" s="34">
        <f>SUMPRODUCT(C31:G31,C$38:G$38)*10</f>
        <v>5.9105240269623831</v>
      </c>
      <c r="D42" s="27">
        <f>PRODUCT(C31,D31,E31,F31,G31)</f>
        <v>8.3190639269406397E-2</v>
      </c>
      <c r="E42" s="23">
        <f>C31^C$38*D31^D$38*E31^E$38*F31^F$38*G31^G$38</f>
        <v>0.55190961732915089</v>
      </c>
      <c r="F42" s="27">
        <f>SUMSQ(C49:G49)</f>
        <v>0.90331123349063702</v>
      </c>
      <c r="G42" s="38" t="s">
        <v>38</v>
      </c>
    </row>
    <row r="43" spans="2:8" x14ac:dyDescent="0.35">
      <c r="B43" s="32" t="s">
        <v>1</v>
      </c>
      <c r="C43" s="35">
        <f>SUMPRODUCT(C32:G32,C$38:G$38)*10</f>
        <v>6.4285714285714279</v>
      </c>
      <c r="D43" s="28">
        <f t="shared" ref="D43:D46" si="6">PRODUCT(C32,D32,E32,F32,G32)</f>
        <v>0.125</v>
      </c>
      <c r="E43">
        <f t="shared" ref="E43:E46" si="7">C32^C$38*D32^D$38*E32^E$38*F32^F$38*G32^G$38</f>
        <v>0.6095068271022378</v>
      </c>
      <c r="F43" s="28">
        <f t="shared" ref="F43:F46" si="8">SUMSQ(C50:G50)</f>
        <v>0.75</v>
      </c>
      <c r="G43" s="39" t="s">
        <v>36</v>
      </c>
    </row>
    <row r="44" spans="2:8" x14ac:dyDescent="0.35">
      <c r="B44" s="32" t="s">
        <v>2</v>
      </c>
      <c r="C44" s="35">
        <f>SUMPRODUCT(C33:G33,C$38:G$38)*10</f>
        <v>9.6138029679957082</v>
      </c>
      <c r="D44" s="28">
        <f t="shared" si="6"/>
        <v>0.72966207759699631</v>
      </c>
      <c r="E44">
        <f t="shared" si="7"/>
        <v>0.95597375161849274</v>
      </c>
      <c r="F44" s="28">
        <f t="shared" si="8"/>
        <v>7.3082592289172452E-2</v>
      </c>
      <c r="G44" s="39" t="s">
        <v>34</v>
      </c>
    </row>
    <row r="45" spans="2:8" x14ac:dyDescent="0.35">
      <c r="B45" s="32" t="s">
        <v>3</v>
      </c>
      <c r="C45" s="35">
        <f>SUMPRODUCT(C34:G34,C$38:G$38)*10</f>
        <v>9.536500579374275</v>
      </c>
      <c r="D45" s="28">
        <f t="shared" si="6"/>
        <v>0.67555040556199308</v>
      </c>
      <c r="E45">
        <f t="shared" si="7"/>
        <v>0.94550840572854722</v>
      </c>
      <c r="F45" s="28">
        <f t="shared" si="8"/>
        <v>0.10526753933098718</v>
      </c>
      <c r="G45" s="39" t="s">
        <v>35</v>
      </c>
    </row>
    <row r="46" spans="2:8" ht="15" thickBot="1" x14ac:dyDescent="0.4">
      <c r="B46" s="33" t="s">
        <v>4</v>
      </c>
      <c r="C46" s="36">
        <f>SUMPRODUCT(C35:G35,C$38:G$38)*10</f>
        <v>6.4031667257473712</v>
      </c>
      <c r="D46" s="29">
        <f t="shared" si="6"/>
        <v>0.12055417700578991</v>
      </c>
      <c r="E46" s="24">
        <f t="shared" si="7"/>
        <v>0.60636168765192644</v>
      </c>
      <c r="F46" s="29">
        <f t="shared" si="8"/>
        <v>0.76809953745037385</v>
      </c>
      <c r="G46" s="40" t="s">
        <v>37</v>
      </c>
    </row>
    <row r="47" spans="2:8" ht="15" thickBot="1" x14ac:dyDescent="0.4">
      <c r="B47" s="11"/>
      <c r="C47" s="24"/>
      <c r="D47" s="24"/>
      <c r="E47" s="24"/>
      <c r="F47" s="24"/>
      <c r="G47" s="25"/>
    </row>
    <row r="48" spans="2:8" ht="15" thickBot="1" x14ac:dyDescent="0.4">
      <c r="B48" s="22" t="s">
        <v>22</v>
      </c>
      <c r="C48" s="22" t="s">
        <v>17</v>
      </c>
      <c r="D48" s="22" t="s">
        <v>18</v>
      </c>
      <c r="E48" s="22" t="s">
        <v>19</v>
      </c>
      <c r="F48" s="22" t="s">
        <v>20</v>
      </c>
      <c r="G48" s="22" t="s">
        <v>21</v>
      </c>
    </row>
    <row r="49" spans="2:7" ht="15" thickBot="1" x14ac:dyDescent="0.4">
      <c r="B49" s="15" t="s">
        <v>0</v>
      </c>
      <c r="C49" s="9">
        <f>1-C31</f>
        <v>0.11263318112633181</v>
      </c>
      <c r="D49" s="9">
        <f t="shared" ref="D49:G49" si="9">1-D31</f>
        <v>0.5</v>
      </c>
      <c r="E49" s="9">
        <f t="shared" si="9"/>
        <v>0</v>
      </c>
      <c r="F49" s="9">
        <f t="shared" si="9"/>
        <v>0.5</v>
      </c>
      <c r="G49" s="10">
        <f t="shared" si="9"/>
        <v>0.625</v>
      </c>
    </row>
    <row r="50" spans="2:7" ht="15" thickBot="1" x14ac:dyDescent="0.4">
      <c r="B50" s="16" t="s">
        <v>1</v>
      </c>
      <c r="C50" s="9">
        <f t="shared" ref="C50:G53" si="10">1-C32</f>
        <v>0</v>
      </c>
      <c r="D50" s="9">
        <f t="shared" si="10"/>
        <v>0</v>
      </c>
      <c r="E50" s="9">
        <f t="shared" si="10"/>
        <v>0.5</v>
      </c>
      <c r="F50" s="9">
        <f t="shared" si="10"/>
        <v>0.5</v>
      </c>
      <c r="G50" s="10">
        <f t="shared" si="10"/>
        <v>0.5</v>
      </c>
    </row>
    <row r="51" spans="2:7" ht="15" thickBot="1" x14ac:dyDescent="0.4">
      <c r="B51" s="16" t="s">
        <v>2</v>
      </c>
      <c r="C51" s="9">
        <f t="shared" si="10"/>
        <v>0.27033792240300369</v>
      </c>
      <c r="D51" s="9">
        <f t="shared" si="10"/>
        <v>0</v>
      </c>
      <c r="E51" s="9">
        <f t="shared" si="10"/>
        <v>0</v>
      </c>
      <c r="F51" s="9">
        <f t="shared" si="10"/>
        <v>0</v>
      </c>
      <c r="G51" s="10">
        <f t="shared" si="10"/>
        <v>0</v>
      </c>
    </row>
    <row r="52" spans="2:7" ht="15" thickBot="1" x14ac:dyDescent="0.4">
      <c r="B52" s="16" t="s">
        <v>3</v>
      </c>
      <c r="C52" s="9">
        <f t="shared" si="10"/>
        <v>0.32444959443800692</v>
      </c>
      <c r="D52" s="9">
        <f t="shared" si="10"/>
        <v>0</v>
      </c>
      <c r="E52" s="9">
        <f t="shared" si="10"/>
        <v>0</v>
      </c>
      <c r="F52" s="9">
        <f t="shared" si="10"/>
        <v>0</v>
      </c>
      <c r="G52" s="10">
        <f t="shared" si="10"/>
        <v>0</v>
      </c>
    </row>
    <row r="53" spans="2:7" ht="15" thickBot="1" x14ac:dyDescent="0.4">
      <c r="B53" s="19" t="s">
        <v>4</v>
      </c>
      <c r="C53" s="20">
        <f t="shared" si="10"/>
        <v>0.51778329197684037</v>
      </c>
      <c r="D53" s="20">
        <f t="shared" si="10"/>
        <v>0</v>
      </c>
      <c r="E53" s="20">
        <f t="shared" si="10"/>
        <v>0</v>
      </c>
      <c r="F53" s="20">
        <f t="shared" si="10"/>
        <v>0.5</v>
      </c>
      <c r="G53" s="21">
        <f t="shared" si="10"/>
        <v>0.5</v>
      </c>
    </row>
    <row r="54" spans="2:7" ht="15" thickBot="1" x14ac:dyDescent="0.4">
      <c r="B54" s="11" t="s">
        <v>32</v>
      </c>
      <c r="C54" s="17"/>
      <c r="D54" s="17"/>
      <c r="E54" s="17"/>
      <c r="F54" s="17"/>
      <c r="G54" s="18"/>
    </row>
    <row r="56" spans="2:7" ht="15" thickBot="1" x14ac:dyDescent="0.4"/>
    <row r="57" spans="2:7" ht="29.5" thickBot="1" x14ac:dyDescent="0.4">
      <c r="B57" s="22" t="s">
        <v>39</v>
      </c>
      <c r="C57" s="15" t="s">
        <v>0</v>
      </c>
      <c r="D57" s="16" t="s">
        <v>1</v>
      </c>
      <c r="E57" s="16" t="s">
        <v>1</v>
      </c>
      <c r="F57" s="16" t="s">
        <v>3</v>
      </c>
      <c r="G57" s="19" t="s">
        <v>4</v>
      </c>
    </row>
    <row r="58" spans="2:7" ht="15" thickBot="1" x14ac:dyDescent="0.4">
      <c r="B58" s="15" t="s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2:7" ht="15" thickBot="1" x14ac:dyDescent="0.4">
      <c r="B59" s="16" t="s">
        <v>1</v>
      </c>
      <c r="C59" s="9">
        <v>0</v>
      </c>
      <c r="D59" s="9">
        <v>0</v>
      </c>
      <c r="E59" s="9">
        <v>0</v>
      </c>
      <c r="F59" s="9">
        <v>0</v>
      </c>
      <c r="G59" s="10">
        <v>0</v>
      </c>
    </row>
    <row r="60" spans="2:7" ht="15" thickBot="1" x14ac:dyDescent="0.4">
      <c r="B60" s="16" t="s">
        <v>2</v>
      </c>
      <c r="C60" s="9">
        <v>1</v>
      </c>
      <c r="D60" s="9">
        <v>1</v>
      </c>
      <c r="E60" s="9">
        <v>0</v>
      </c>
      <c r="F60" s="9">
        <v>1</v>
      </c>
      <c r="G60" s="10">
        <v>1</v>
      </c>
    </row>
    <row r="61" spans="2:7" ht="15" thickBot="1" x14ac:dyDescent="0.4">
      <c r="B61" s="16" t="s">
        <v>3</v>
      </c>
      <c r="C61" s="9">
        <v>0</v>
      </c>
      <c r="D61" s="9">
        <v>1</v>
      </c>
      <c r="E61" s="9">
        <v>1</v>
      </c>
      <c r="F61" s="9">
        <v>0</v>
      </c>
      <c r="G61" s="10">
        <v>1</v>
      </c>
    </row>
    <row r="62" spans="2:7" ht="15" thickBot="1" x14ac:dyDescent="0.4">
      <c r="B62" s="19" t="s">
        <v>4</v>
      </c>
      <c r="C62" s="20">
        <v>0</v>
      </c>
      <c r="D62" s="20">
        <v>0</v>
      </c>
      <c r="E62" s="20">
        <v>0</v>
      </c>
      <c r="F62" s="20">
        <v>0</v>
      </c>
      <c r="G62" s="21">
        <v>0</v>
      </c>
    </row>
  </sheetData>
  <mergeCells count="2">
    <mergeCell ref="B7:C7"/>
    <mergeCell ref="B13:C13"/>
  </mergeCells>
  <hyperlinks>
    <hyperlink ref="B2" r:id="rId1" location="NETIS%20N4" display="https://brain.com.ua/ukr/brain_guide/TOP-15-WiFi-routeriv--Reyting-modeley-2022-roku/ - NETIS%20N4" xr:uid="{00000000-0004-0000-0000-000000000000}"/>
    <hyperlink ref="B3" r:id="rId2" location="D-LINK%20DIR-615S%C2%A0" display="https://brain.com.ua/ukr/brain_guide/TOP-15-WiFi-routeriv--Reyting-modeley-2022-roku/ - D-LINK%20DIR-615S%C2%A0" xr:uid="{00000000-0004-0000-0000-000001000000}"/>
    <hyperlink ref="B4" r:id="rId3" location="XIAOMI%20MI%20WIFI%20ROUTER%204A%20GLOBAL" display="https://brain.com.ua/ukr/brain_guide/TOP-15-WiFi-routeriv--Reyting-modeley-2022-roku/ - XIAOMI%20MI%20WIFI%20ROUTER%204A%20GLOBAL" xr:uid="{00000000-0004-0000-0000-000002000000}"/>
    <hyperlink ref="B5" r:id="rId4" location="Mercusys%20AC1200G" display="https://brain.com.ua/ukr/brain_guide/TOP-15-WiFi-routeriv--Reyting-modeley-2022-roku/ - Mercusys%20AC1200G" xr:uid="{00000000-0004-0000-0000-000003000000}"/>
    <hyperlink ref="B6" r:id="rId5" location="ASUS%20RT-AC51U" display="https://brain.com.ua/ukr/brain_guide/TOP-15-WiFi-routeriv--Reyting-modeley-2022-roku/ - ASUS%20RT-AC51U" xr:uid="{00000000-0004-0000-0000-000004000000}"/>
    <hyperlink ref="B7" r:id="rId6" location="%D0%A0%D0%BE%D1%83%D1%82%D0%B5%D1%80%D0%B8%20%D1%81%D0%B5%D1%80%D0%B5%D0%B4%D0%BD%D1%8C%D0%BE%D0%B3%D0%BE%20%D1%86%D1%96%D0%BD%D0%BE%D0%B2%D0%BE%D0%B3%D0%BE%20%D1%81%D0%B5%D0%B3%D0%BC%D0%B5%D0%BD%D1%82%D0%B0" display="https://brain.com.ua/ukr/brain_guide/TOP-15-WiFi-routeriv--Reyting-modeley-2022-roku/ - %D0%A0%D0%BE%D1%83%D1%82%D0%B5%D1%80%D0%B8%20%D1%81%D0%B5%D1%80%D0%B5%D0%B4%D0%BD%D1%8C%D0%BE%D0%B3%D0%BE%20%D1%86%D1%96%D0%BD%D0%BE%D0%B2%D0%BE%D0%B3%D0%BE%20%D1%81%D0%B5%D0%B3%D0%BC%D0%B5%D0%BD%D1%82%D0%B0" xr:uid="{00000000-0004-0000-0000-000005000000}"/>
    <hyperlink ref="B8" r:id="rId7" location="HUAWEI%20AX3%20DUAL%20CORE%20(WS7100)%C2%A0" display="https://brain.com.ua/ukr/brain_guide/TOP-15-WiFi-routeriv--Reyting-modeley-2022-roku/ - HUAWEI%20AX3%20DUAL%20CORE%20(WS7100)%C2%A0" xr:uid="{00000000-0004-0000-0000-000006000000}"/>
    <hyperlink ref="B9" r:id="rId8" location="TP-LINK%20ARCHER-AX10" display="https://brain.com.ua/ukr/brain_guide/TOP-15-WiFi-routeriv--Reyting-modeley-2022-roku/ - TP-LINK%20ARCHER-AX10" xr:uid="{00000000-0004-0000-0000-000007000000}"/>
    <hyperlink ref="B10" r:id="rId9" location="D-LINK%20DIR-1260" display="https://brain.com.ua/ukr/brain_guide/TOP-15-WiFi-routeriv--Reyting-modeley-2022-roku/ - D-LINK%20DIR-1260" xr:uid="{00000000-0004-0000-0000-000008000000}"/>
    <hyperlink ref="B11" r:id="rId10" location="ZYXEL%20NBG6604-EU0101F" display="https://brain.com.ua/ukr/brain_guide/TOP-15-WiFi-routeriv--Reyting-modeley-2022-roku/ - ZYXEL%20NBG6604-EU0101F" xr:uid="{00000000-0004-0000-0000-000009000000}"/>
    <hyperlink ref="B12" r:id="rId11" location="ASUS%20RT-AX55" display="https://brain.com.ua/ukr/brain_guide/TOP-15-WiFi-routeriv--Reyting-modeley-2022-roku/ - ASUS%20RT-AX55" xr:uid="{00000000-0004-0000-0000-00000A000000}"/>
    <hyperlink ref="B13" r:id="rId12" location="%D0%A0%D0%BE%D1%83%D1%82%D0%B5%D1%80%D0%B8%20%D1%82%D0%BE%D0%BF-%D0%BA%D0%BB%D0%B0%D1%81%D1%83" display="https://brain.com.ua/ukr/brain_guide/TOP-15-WiFi-routeriv--Reyting-modeley-2022-roku/ - %D0%A0%D0%BE%D1%83%D1%82%D0%B5%D1%80%D0%B8%20%D1%82%D0%BE%D0%BF-%D0%BA%D0%BB%D0%B0%D1%81%D1%83" xr:uid="{00000000-0004-0000-0000-00000B000000}"/>
    <hyperlink ref="B14" r:id="rId13" location="XIAOMI%20MI%20ALOT%20ROUTER%20AX3600" display="https://brain.com.ua/ukr/brain_guide/TOP-15-WiFi-routeriv--Reyting-modeley-2022-roku/ - XIAOMI%20MI%20ALOT%20ROUTER%20AX3600" xr:uid="{00000000-0004-0000-0000-00000C000000}"/>
    <hyperlink ref="B15" r:id="rId14" location="TP-LINK%20ARCHER%20AX73%20AX5400%204XGE%20LAN%201XGE%20WAN" display="https://brain.com.ua/ukr/brain_guide/TOP-15-WiFi-routeriv--Reyting-modeley-2022-roku/ - TP-LINK%20ARCHER%20AX73%20AX5400%204XGE%20LAN%201XGE%20WAN" xr:uid="{00000000-0004-0000-0000-00000D000000}"/>
    <hyperlink ref="B16" r:id="rId15" location="KEENETIC%20GIGA%20(KN-1011)%C2%A0" display="https://brain.com.ua/ukr/brain_guide/TOP-15-WiFi-routeriv--Reyting-modeley-2022-roku/ - KEENETIC%20GIGA%20(KN-1011)%C2%A0" xr:uid="{00000000-0004-0000-0000-00000E000000}"/>
    <hyperlink ref="B17" r:id="rId16" location="ASUS%20RT-AX92U%C2%A0" display="https://brain.com.ua/ukr/brain_guide/TOP-15-WiFi-routeriv--Reyting-modeley-2022-roku/ - ASUS%20RT-AX92U%C2%A0" xr:uid="{00000000-0004-0000-0000-00000F000000}"/>
    <hyperlink ref="B18" r:id="rId17" location="ASUS%20RT-AX88U%20AX6000" display="https://brain.com.ua/ukr/brain_guide/TOP-15-WiFi-routeriv--Reyting-modeley-2022-roku/ - ASUS%20RT-AX88U%20AX6000" xr:uid="{00000000-0004-0000-0000-000010000000}"/>
    <hyperlink ref="B22" r:id="rId18" location="NETIS%20N4" display="https://brain.com.ua/ukr/brain_guide/TOP-15-WiFi-routeriv--Reyting-modeley-2022-roku/ - NETIS%20N4" xr:uid="{00000000-0004-0000-0000-000011000000}"/>
    <hyperlink ref="B23" r:id="rId19" location="D-LINK%20DIR-615S%C2%A0" display="https://brain.com.ua/ukr/brain_guide/TOP-15-WiFi-routeriv--Reyting-modeley-2022-roku/ - D-LINK%20DIR-615S%C2%A0" xr:uid="{00000000-0004-0000-0000-000012000000}"/>
    <hyperlink ref="B24" r:id="rId20" location="XIAOMI%20MI%20WIFI%20ROUTER%204A%20GLOBAL" display="https://brain.com.ua/ukr/brain_guide/TOP-15-WiFi-routeriv--Reyting-modeley-2022-roku/ - XIAOMI%20MI%20WIFI%20ROUTER%204A%20GLOBAL" xr:uid="{00000000-0004-0000-0000-000013000000}"/>
    <hyperlink ref="B25" r:id="rId21" location="Mercusys%20AC1200G" display="https://brain.com.ua/ukr/brain_guide/TOP-15-WiFi-routeriv--Reyting-modeley-2022-roku/ - Mercusys%20AC1200G" xr:uid="{00000000-0004-0000-0000-000014000000}"/>
    <hyperlink ref="B26" r:id="rId22" location="ASUS%20RT-AC51U" display="https://brain.com.ua/ukr/brain_guide/TOP-15-WiFi-routeriv--Reyting-modeley-2022-roku/ - ASUS%20RT-AC51U" xr:uid="{00000000-0004-0000-0000-000015000000}"/>
    <hyperlink ref="B31" r:id="rId23" location="NETIS%20N4" display="https://brain.com.ua/ukr/brain_guide/TOP-15-WiFi-routeriv--Reyting-modeley-2022-roku/ - NETIS%20N4" xr:uid="{00000000-0004-0000-0000-000016000000}"/>
    <hyperlink ref="B32" r:id="rId24" location="D-LINK%20DIR-615S%C2%A0" display="https://brain.com.ua/ukr/brain_guide/TOP-15-WiFi-routeriv--Reyting-modeley-2022-roku/ - D-LINK%20DIR-615S%C2%A0" xr:uid="{00000000-0004-0000-0000-000017000000}"/>
    <hyperlink ref="B33" r:id="rId25" location="XIAOMI%20MI%20WIFI%20ROUTER%204A%20GLOBAL" display="https://brain.com.ua/ukr/brain_guide/TOP-15-WiFi-routeriv--Reyting-modeley-2022-roku/ - XIAOMI%20MI%20WIFI%20ROUTER%204A%20GLOBAL" xr:uid="{00000000-0004-0000-0000-000018000000}"/>
    <hyperlink ref="B34" r:id="rId26" location="Mercusys%20AC1200G" display="https://brain.com.ua/ukr/brain_guide/TOP-15-WiFi-routeriv--Reyting-modeley-2022-roku/ - Mercusys%20AC1200G" xr:uid="{00000000-0004-0000-0000-000019000000}"/>
    <hyperlink ref="B35" r:id="rId27" location="ASUS%20RT-AC51U" display="https://brain.com.ua/ukr/brain_guide/TOP-15-WiFi-routeriv--Reyting-modeley-2022-roku/ - ASUS%20RT-AC51U" xr:uid="{00000000-0004-0000-0000-00001A000000}"/>
    <hyperlink ref="B42" r:id="rId28" location="NETIS%20N4" display="https://brain.com.ua/ukr/brain_guide/TOP-15-WiFi-routeriv--Reyting-modeley-2022-roku/ - NETIS%20N4" xr:uid="{00000000-0004-0000-0000-00001B000000}"/>
    <hyperlink ref="B43" r:id="rId29" location="D-LINK%20DIR-615S%C2%A0" display="https://brain.com.ua/ukr/brain_guide/TOP-15-WiFi-routeriv--Reyting-modeley-2022-roku/ - D-LINK%20DIR-615S%C2%A0" xr:uid="{00000000-0004-0000-0000-00001C000000}"/>
    <hyperlink ref="B44" r:id="rId30" location="XIAOMI%20MI%20WIFI%20ROUTER%204A%20GLOBAL" display="https://brain.com.ua/ukr/brain_guide/TOP-15-WiFi-routeriv--Reyting-modeley-2022-roku/ - XIAOMI%20MI%20WIFI%20ROUTER%204A%20GLOBAL" xr:uid="{00000000-0004-0000-0000-00001D000000}"/>
    <hyperlink ref="B45" r:id="rId31" location="Mercusys%20AC1200G" display="https://brain.com.ua/ukr/brain_guide/TOP-15-WiFi-routeriv--Reyting-modeley-2022-roku/ - Mercusys%20AC1200G" xr:uid="{00000000-0004-0000-0000-00001E000000}"/>
    <hyperlink ref="B46" r:id="rId32" location="ASUS%20RT-AC51U" display="https://brain.com.ua/ukr/brain_guide/TOP-15-WiFi-routeriv--Reyting-modeley-2022-roku/ - ASUS%20RT-AC51U" xr:uid="{00000000-0004-0000-0000-00001F000000}"/>
    <hyperlink ref="B49" r:id="rId33" location="NETIS%20N4" display="https://brain.com.ua/ukr/brain_guide/TOP-15-WiFi-routeriv--Reyting-modeley-2022-roku/ - NETIS%20N4" xr:uid="{00000000-0004-0000-0000-000020000000}"/>
    <hyperlink ref="B50" r:id="rId34" location="D-LINK%20DIR-615S%C2%A0" display="https://brain.com.ua/ukr/brain_guide/TOP-15-WiFi-routeriv--Reyting-modeley-2022-roku/ - D-LINK%20DIR-615S%C2%A0" xr:uid="{00000000-0004-0000-0000-000021000000}"/>
    <hyperlink ref="B51" r:id="rId35" location="XIAOMI%20MI%20WIFI%20ROUTER%204A%20GLOBAL" display="https://brain.com.ua/ukr/brain_guide/TOP-15-WiFi-routeriv--Reyting-modeley-2022-roku/ - XIAOMI%20MI%20WIFI%20ROUTER%204A%20GLOBAL" xr:uid="{00000000-0004-0000-0000-000022000000}"/>
    <hyperlink ref="B52" r:id="rId36" location="Mercusys%20AC1200G" display="https://brain.com.ua/ukr/brain_guide/TOP-15-WiFi-routeriv--Reyting-modeley-2022-roku/ - Mercusys%20AC1200G" xr:uid="{00000000-0004-0000-0000-000023000000}"/>
    <hyperlink ref="B53" r:id="rId37" location="ASUS%20RT-AC51U" display="https://brain.com.ua/ukr/brain_guide/TOP-15-WiFi-routeriv--Reyting-modeley-2022-roku/ - ASUS%20RT-AC51U" xr:uid="{00000000-0004-0000-0000-000024000000}"/>
    <hyperlink ref="B58" r:id="rId38" location="NETIS%20N4" display="https://brain.com.ua/ukr/brain_guide/TOP-15-WiFi-routeriv--Reyting-modeley-2022-roku/ - NETIS%20N4" xr:uid="{30FB3789-9C12-4A93-8B48-66A23F40BEB6}"/>
    <hyperlink ref="B59" r:id="rId39" location="D-LINK%20DIR-615S%C2%A0" display="https://brain.com.ua/ukr/brain_guide/TOP-15-WiFi-routeriv--Reyting-modeley-2022-roku/ - D-LINK%20DIR-615S%C2%A0" xr:uid="{C3EE50AD-BCE0-48F5-B94E-D54A1ACB7B16}"/>
    <hyperlink ref="B60" r:id="rId40" location="XIAOMI%20MI%20WIFI%20ROUTER%204A%20GLOBAL" display="https://brain.com.ua/ukr/brain_guide/TOP-15-WiFi-routeriv--Reyting-modeley-2022-roku/ - XIAOMI%20MI%20WIFI%20ROUTER%204A%20GLOBAL" xr:uid="{63F45975-C118-46CE-B20D-33CDAA51E2ED}"/>
    <hyperlink ref="B61" r:id="rId41" location="Mercusys%20AC1200G" display="https://brain.com.ua/ukr/brain_guide/TOP-15-WiFi-routeriv--Reyting-modeley-2022-roku/ - Mercusys%20AC1200G" xr:uid="{E99EF71E-8F04-4313-B057-1700A6F8ED7B}"/>
    <hyperlink ref="B62" r:id="rId42" location="ASUS%20RT-AC51U" display="https://brain.com.ua/ukr/brain_guide/TOP-15-WiFi-routeriv--Reyting-modeley-2022-roku/ - ASUS%20RT-AC51U" xr:uid="{5C0EDAD7-D1FE-451D-B7F9-2D76A9F805C5}"/>
    <hyperlink ref="C57" r:id="rId43" location="NETIS%20N4" display="https://brain.com.ua/ukr/brain_guide/TOP-15-WiFi-routeriv--Reyting-modeley-2022-roku/ - NETIS%20N4" xr:uid="{5A2E357A-69A4-4E60-AAB9-DB30FF5D7617}"/>
    <hyperlink ref="D57" r:id="rId44" location="D-LINK%20DIR-615S%C2%A0" display="https://brain.com.ua/ukr/brain_guide/TOP-15-WiFi-routeriv--Reyting-modeley-2022-roku/ - D-LINK%20DIR-615S%C2%A0" xr:uid="{21F3F47D-6B14-4C9F-99B3-6138BBBF9E41}"/>
    <hyperlink ref="E57" r:id="rId45" location="D-LINK%20DIR-615S%C2%A0" display="https://brain.com.ua/ukr/brain_guide/TOP-15-WiFi-routeriv--Reyting-modeley-2022-roku/ - D-LINK%20DIR-615S%C2%A0" xr:uid="{73BD8A73-1733-4117-9BC1-580408FDA5A0}"/>
    <hyperlink ref="F57" r:id="rId46" location="Mercusys%20AC1200G" display="https://brain.com.ua/ukr/brain_guide/TOP-15-WiFi-routeriv--Reyting-modeley-2022-roku/ - Mercusys%20AC1200G" xr:uid="{240C594D-0440-400A-9070-586EA820CC04}"/>
    <hyperlink ref="G57" r:id="rId47" location="ASUS%20RT-AC51U" display="https://brain.com.ua/ukr/brain_guide/TOP-15-WiFi-routeriv--Reyting-modeley-2022-roku/ - ASUS%20RT-AC51U" xr:uid="{8CF1D181-39DF-468E-9C30-36AA39DCC9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2023-04-04T07:22:28Z</dcterms:created>
  <dcterms:modified xsi:type="dcterms:W3CDTF">2023-04-18T09:24:26Z</dcterms:modified>
</cp:coreProperties>
</file>