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195" windowHeight="123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0" i="1"/>
  <c r="AB25"/>
  <c r="AB26"/>
  <c r="AB27"/>
  <c r="AB28"/>
  <c r="AB29"/>
  <c r="AB30"/>
  <c r="AB31"/>
  <c r="AB24"/>
  <c r="S9"/>
  <c r="S10"/>
  <c r="S11"/>
  <c r="S12"/>
  <c r="S13"/>
  <c r="S14"/>
  <c r="S15"/>
  <c r="S16"/>
  <c r="S17"/>
  <c r="S8"/>
  <c r="Y25"/>
  <c r="Y26"/>
  <c r="Y27"/>
  <c r="Y28"/>
  <c r="Y29"/>
  <c r="Y30"/>
  <c r="Y31"/>
  <c r="Y24"/>
  <c r="X25"/>
  <c r="X26"/>
  <c r="X27"/>
  <c r="X28"/>
  <c r="X29"/>
  <c r="X30"/>
  <c r="X31"/>
  <c r="X24"/>
  <c r="F35" s="1"/>
  <c r="D25"/>
  <c r="E25" s="1"/>
  <c r="F25" s="1"/>
  <c r="G25" s="1"/>
  <c r="D26"/>
  <c r="E26" s="1"/>
  <c r="F26" s="1"/>
  <c r="G26" s="1"/>
  <c r="D27"/>
  <c r="D28"/>
  <c r="E28" s="1"/>
  <c r="F28" s="1"/>
  <c r="G28" s="1"/>
  <c r="D29"/>
  <c r="E29" s="1"/>
  <c r="F29" s="1"/>
  <c r="G29" s="1"/>
  <c r="D30"/>
  <c r="E30" s="1"/>
  <c r="F30" s="1"/>
  <c r="G30" s="1"/>
  <c r="D31"/>
  <c r="D24"/>
  <c r="E24" s="1"/>
  <c r="F24" s="1"/>
  <c r="G24" s="1"/>
  <c r="E27"/>
  <c r="F27" s="1"/>
  <c r="G27" s="1"/>
  <c r="E31"/>
  <c r="F31" s="1"/>
  <c r="G31" s="1"/>
  <c r="C24"/>
  <c r="C25" s="1"/>
  <c r="C26" s="1"/>
  <c r="C27" s="1"/>
  <c r="C28" s="1"/>
  <c r="B34"/>
  <c r="B19"/>
  <c r="D10"/>
  <c r="F10" s="1"/>
  <c r="H10" s="1"/>
  <c r="D11"/>
  <c r="F11" s="1"/>
  <c r="H11" s="1"/>
  <c r="D13"/>
  <c r="F13" s="1"/>
  <c r="D14"/>
  <c r="D9"/>
  <c r="F9" s="1"/>
  <c r="H9" s="1"/>
  <c r="J9" s="1"/>
  <c r="D8"/>
  <c r="F8" s="1"/>
  <c r="H8" s="1"/>
  <c r="J8" s="1"/>
  <c r="D15"/>
  <c r="F34" l="1"/>
  <c r="F36"/>
  <c r="F39"/>
  <c r="F41" s="1"/>
  <c r="C29"/>
  <c r="H28"/>
  <c r="I28" s="1"/>
  <c r="J28" s="1"/>
  <c r="K28" s="1"/>
  <c r="L28" s="1"/>
  <c r="M28" s="1"/>
  <c r="N28" s="1"/>
  <c r="O28" s="1"/>
  <c r="P28" s="1"/>
  <c r="Q28" s="1"/>
  <c r="R28" s="1"/>
  <c r="S28" s="1"/>
  <c r="T28" s="1"/>
  <c r="U28" s="1"/>
  <c r="H24"/>
  <c r="I24" s="1"/>
  <c r="J24" s="1"/>
  <c r="K24" s="1"/>
  <c r="L24" s="1"/>
  <c r="M24" s="1"/>
  <c r="N24" s="1"/>
  <c r="O24" s="1"/>
  <c r="P24" s="1"/>
  <c r="Q24" s="1"/>
  <c r="R24" s="1"/>
  <c r="S24" s="1"/>
  <c r="T24" s="1"/>
  <c r="U24" s="1"/>
  <c r="H27"/>
  <c r="I27" s="1"/>
  <c r="J27" s="1"/>
  <c r="K27" s="1"/>
  <c r="L27" s="1"/>
  <c r="M27" s="1"/>
  <c r="N27" s="1"/>
  <c r="O27" s="1"/>
  <c r="P27" s="1"/>
  <c r="Q27" s="1"/>
  <c r="R27" s="1"/>
  <c r="S27" s="1"/>
  <c r="T27" s="1"/>
  <c r="U27" s="1"/>
  <c r="H25"/>
  <c r="I25" s="1"/>
  <c r="J25" s="1"/>
  <c r="K25" s="1"/>
  <c r="L25" s="1"/>
  <c r="M25" s="1"/>
  <c r="N25" s="1"/>
  <c r="O25" s="1"/>
  <c r="P25" s="1"/>
  <c r="Q25" s="1"/>
  <c r="R25" s="1"/>
  <c r="S25" s="1"/>
  <c r="T25" s="1"/>
  <c r="U25" s="1"/>
  <c r="L5"/>
  <c r="N5" s="1"/>
  <c r="H26"/>
  <c r="I26" s="1"/>
  <c r="J26" s="1"/>
  <c r="K26" s="1"/>
  <c r="L26" s="1"/>
  <c r="M26" s="1"/>
  <c r="N26" s="1"/>
  <c r="O26" s="1"/>
  <c r="P26" s="1"/>
  <c r="Q26" s="1"/>
  <c r="R26" s="1"/>
  <c r="S26" s="1"/>
  <c r="T26" s="1"/>
  <c r="U26" s="1"/>
  <c r="F12"/>
  <c r="H7" s="1"/>
  <c r="J7" s="1"/>
  <c r="L7" s="1"/>
  <c r="J6"/>
  <c r="L6" s="1"/>
  <c r="C30" l="1"/>
  <c r="H29"/>
  <c r="I29" s="1"/>
  <c r="J29" s="1"/>
  <c r="K29" s="1"/>
  <c r="L29" s="1"/>
  <c r="M29" s="1"/>
  <c r="N29" s="1"/>
  <c r="O29" s="1"/>
  <c r="P29" s="1"/>
  <c r="Q29" s="1"/>
  <c r="R29" s="1"/>
  <c r="S29" s="1"/>
  <c r="T29" s="1"/>
  <c r="U29" s="1"/>
  <c r="N4"/>
  <c r="P3" s="1"/>
  <c r="C31" l="1"/>
  <c r="H31" s="1"/>
  <c r="I31" s="1"/>
  <c r="J31" s="1"/>
  <c r="K31" s="1"/>
  <c r="L31" s="1"/>
  <c r="M31" s="1"/>
  <c r="N31" s="1"/>
  <c r="O31" s="1"/>
  <c r="P31" s="1"/>
  <c r="Q31" s="1"/>
  <c r="R31" s="1"/>
  <c r="S31" s="1"/>
  <c r="T31" s="1"/>
  <c r="U31" s="1"/>
  <c r="H30"/>
  <c r="I30" s="1"/>
  <c r="J30" s="1"/>
  <c r="K30" s="1"/>
  <c r="L30" s="1"/>
  <c r="M30" s="1"/>
  <c r="N30" s="1"/>
  <c r="O30" s="1"/>
  <c r="P30" s="1"/>
  <c r="Q30" s="1"/>
  <c r="R30" s="1"/>
  <c r="S30" s="1"/>
  <c r="T30" s="1"/>
  <c r="U30" s="1"/>
</calcChain>
</file>

<file path=xl/sharedStrings.xml><?xml version="1.0" encoding="utf-8"?>
<sst xmlns="http://schemas.openxmlformats.org/spreadsheetml/2006/main" count="48" uniqueCount="36">
  <si>
    <t>01</t>
  </si>
  <si>
    <t>11</t>
  </si>
  <si>
    <t>000</t>
  </si>
  <si>
    <t>001</t>
  </si>
  <si>
    <t>011</t>
  </si>
  <si>
    <t>0100</t>
  </si>
  <si>
    <t>01010</t>
  </si>
  <si>
    <t>01011</t>
  </si>
  <si>
    <t>pi</t>
  </si>
  <si>
    <t>1 допоміжна множина</t>
  </si>
  <si>
    <t>імовірність pi</t>
  </si>
  <si>
    <t>2 допоміжна множина</t>
  </si>
  <si>
    <t>3 допоміжна множина</t>
  </si>
  <si>
    <t>4 допоміжна множина</t>
  </si>
  <si>
    <t>5 допоміжна множина</t>
  </si>
  <si>
    <t>6 допоміжна множина</t>
  </si>
  <si>
    <t>7 допоміжна множина</t>
  </si>
  <si>
    <t>коди</t>
  </si>
  <si>
    <t>Ai</t>
  </si>
  <si>
    <t>mi</t>
  </si>
  <si>
    <t>mi+1</t>
  </si>
  <si>
    <t>довжина коду L</t>
  </si>
  <si>
    <t>010</t>
  </si>
  <si>
    <t>1000</t>
  </si>
  <si>
    <t>1010</t>
  </si>
  <si>
    <t>1100</t>
  </si>
  <si>
    <t>11100</t>
  </si>
  <si>
    <t>11110</t>
  </si>
  <si>
    <t>1111110</t>
  </si>
  <si>
    <t>Алфавітна кодова система</t>
  </si>
  <si>
    <t>H</t>
  </si>
  <si>
    <t>S</t>
  </si>
  <si>
    <t>R</t>
  </si>
  <si>
    <t xml:space="preserve">H </t>
  </si>
  <si>
    <t>характеристики алфавітної кодової системи</t>
  </si>
  <si>
    <t>характеристики кодової системи Хаффмена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</si>
</sst>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1" fontId="0" fillId="0" borderId="0" xfId="0" applyNumberFormat="1"/>
    <xf numFmtId="49" fontId="0" fillId="0" borderId="0" xfId="0" applyNumberFormat="1"/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41"/>
  <sheetViews>
    <sheetView tabSelected="1" workbookViewId="0">
      <selection activeCell="F38" sqref="F38"/>
    </sheetView>
  </sheetViews>
  <sheetFormatPr defaultRowHeight="15"/>
  <cols>
    <col min="4" max="4" width="10.42578125" customWidth="1"/>
  </cols>
  <sheetData>
    <row r="2" spans="2:19" ht="75">
      <c r="B2" s="4" t="s">
        <v>10</v>
      </c>
      <c r="D2" s="4" t="s">
        <v>9</v>
      </c>
      <c r="F2" s="4" t="s">
        <v>11</v>
      </c>
      <c r="H2" s="4" t="s">
        <v>12</v>
      </c>
      <c r="J2" s="4" t="s">
        <v>13</v>
      </c>
      <c r="L2" s="4" t="s">
        <v>14</v>
      </c>
      <c r="N2" s="4" t="s">
        <v>15</v>
      </c>
      <c r="P2" s="4" t="s">
        <v>16</v>
      </c>
      <c r="R2" t="s">
        <v>17</v>
      </c>
    </row>
    <row r="3" spans="2:19">
      <c r="N3" s="1"/>
      <c r="O3" s="1"/>
      <c r="P3" s="1">
        <f>SUM(N4:N5)</f>
        <v>1</v>
      </c>
    </row>
    <row r="4" spans="2:19">
      <c r="N4" s="1">
        <f>SUM(L6:L7)</f>
        <v>0.57999999999999996</v>
      </c>
      <c r="O4" s="2">
        <v>0</v>
      </c>
    </row>
    <row r="5" spans="2:19">
      <c r="L5" s="1">
        <f>SUM(J8:J9)</f>
        <v>0.42000000000000004</v>
      </c>
      <c r="M5" s="1"/>
      <c r="N5" s="1">
        <f>L5</f>
        <v>0.42000000000000004</v>
      </c>
      <c r="O5" s="2">
        <v>1</v>
      </c>
    </row>
    <row r="6" spans="2:19">
      <c r="J6" s="1">
        <f>SUM(H10:H11)</f>
        <v>0.32999999999999996</v>
      </c>
      <c r="K6" s="1"/>
      <c r="L6" s="1">
        <f>J6</f>
        <v>0.32999999999999996</v>
      </c>
      <c r="M6" s="2">
        <v>0</v>
      </c>
    </row>
    <row r="7" spans="2:19">
      <c r="H7" s="1">
        <f>SUM(F12:F13)</f>
        <v>0.25</v>
      </c>
      <c r="I7" s="1"/>
      <c r="J7" s="1">
        <f>H7</f>
        <v>0.25</v>
      </c>
      <c r="K7" s="1"/>
      <c r="L7" s="1">
        <f>J7</f>
        <v>0.25</v>
      </c>
      <c r="M7" s="2">
        <v>1</v>
      </c>
    </row>
    <row r="8" spans="2:19">
      <c r="B8" s="1">
        <v>0.22</v>
      </c>
      <c r="C8" s="1"/>
      <c r="D8" s="1">
        <f>B8</f>
        <v>0.22</v>
      </c>
      <c r="E8" s="1"/>
      <c r="F8" s="1">
        <f>D8</f>
        <v>0.22</v>
      </c>
      <c r="G8" s="1"/>
      <c r="H8" s="1">
        <f>F8</f>
        <v>0.22</v>
      </c>
      <c r="I8" s="1"/>
      <c r="J8" s="1">
        <f t="shared" ref="J8:J9" si="0">H8</f>
        <v>0.22</v>
      </c>
      <c r="K8" s="2">
        <v>0</v>
      </c>
      <c r="R8" s="3" t="s">
        <v>0</v>
      </c>
      <c r="S8">
        <f>LEN(R8)</f>
        <v>2</v>
      </c>
    </row>
    <row r="9" spans="2:19">
      <c r="B9" s="1">
        <v>0.2</v>
      </c>
      <c r="C9" s="1"/>
      <c r="D9" s="1">
        <f>B9</f>
        <v>0.2</v>
      </c>
      <c r="E9" s="1"/>
      <c r="F9" s="1">
        <f>D9</f>
        <v>0.2</v>
      </c>
      <c r="G9" s="1"/>
      <c r="H9" s="1">
        <f>F9</f>
        <v>0.2</v>
      </c>
      <c r="I9" s="1"/>
      <c r="J9" s="1">
        <f t="shared" si="0"/>
        <v>0.2</v>
      </c>
      <c r="K9" s="2">
        <v>1</v>
      </c>
      <c r="R9" s="3" t="s">
        <v>1</v>
      </c>
      <c r="S9">
        <f t="shared" ref="S9:S17" si="1">LEN(R9)</f>
        <v>2</v>
      </c>
    </row>
    <row r="10" spans="2:19">
      <c r="B10" s="1">
        <v>0.18</v>
      </c>
      <c r="C10" s="1"/>
      <c r="D10" s="1">
        <f t="shared" ref="D10:D14" si="2">B10</f>
        <v>0.18</v>
      </c>
      <c r="E10" s="1"/>
      <c r="F10" s="1">
        <f>D10</f>
        <v>0.18</v>
      </c>
      <c r="G10" s="1"/>
      <c r="H10" s="1">
        <f>F10</f>
        <v>0.18</v>
      </c>
      <c r="I10" s="2">
        <v>0</v>
      </c>
      <c r="R10" s="3" t="s">
        <v>2</v>
      </c>
      <c r="S10">
        <f t="shared" si="1"/>
        <v>3</v>
      </c>
    </row>
    <row r="11" spans="2:19">
      <c r="B11" s="1">
        <v>0.15</v>
      </c>
      <c r="C11" s="1"/>
      <c r="D11" s="1">
        <f t="shared" si="2"/>
        <v>0.15</v>
      </c>
      <c r="E11" s="1"/>
      <c r="F11" s="1">
        <f>D11</f>
        <v>0.15</v>
      </c>
      <c r="G11" s="1"/>
      <c r="H11" s="1">
        <f>F11</f>
        <v>0.15</v>
      </c>
      <c r="I11" s="2">
        <v>1</v>
      </c>
      <c r="R11" s="3" t="s">
        <v>3</v>
      </c>
      <c r="S11">
        <f t="shared" si="1"/>
        <v>3</v>
      </c>
    </row>
    <row r="12" spans="2:19">
      <c r="B12" s="1"/>
      <c r="C12" s="1"/>
      <c r="D12" s="1"/>
      <c r="E12" s="1"/>
      <c r="F12" s="1">
        <f>SUM(D14,D15)</f>
        <v>0.15000000000000002</v>
      </c>
      <c r="G12" s="2">
        <v>0</v>
      </c>
      <c r="R12" s="3"/>
      <c r="S12">
        <f t="shared" si="1"/>
        <v>0</v>
      </c>
    </row>
    <row r="13" spans="2:19">
      <c r="B13" s="1">
        <v>0.1</v>
      </c>
      <c r="C13" s="1"/>
      <c r="D13" s="1">
        <f t="shared" si="2"/>
        <v>0.1</v>
      </c>
      <c r="E13" s="1"/>
      <c r="F13" s="1">
        <f>D13</f>
        <v>0.1</v>
      </c>
      <c r="G13" s="2">
        <v>1</v>
      </c>
      <c r="R13" s="3" t="s">
        <v>4</v>
      </c>
      <c r="S13">
        <f t="shared" si="1"/>
        <v>3</v>
      </c>
    </row>
    <row r="14" spans="2:19">
      <c r="B14" s="1">
        <v>0.08</v>
      </c>
      <c r="C14" s="1"/>
      <c r="D14" s="1">
        <f t="shared" si="2"/>
        <v>0.08</v>
      </c>
      <c r="E14" s="2">
        <v>0</v>
      </c>
      <c r="R14" s="3" t="s">
        <v>5</v>
      </c>
      <c r="S14">
        <f t="shared" si="1"/>
        <v>4</v>
      </c>
    </row>
    <row r="15" spans="2:19">
      <c r="B15" s="1"/>
      <c r="C15" s="1"/>
      <c r="D15" s="1">
        <f>SUM(B16,B17)</f>
        <v>7.0000000000000007E-2</v>
      </c>
      <c r="E15" s="2">
        <v>1</v>
      </c>
      <c r="R15" s="3"/>
      <c r="S15">
        <f t="shared" si="1"/>
        <v>0</v>
      </c>
    </row>
    <row r="16" spans="2:19">
      <c r="B16" s="1">
        <v>0.05</v>
      </c>
      <c r="C16" s="2">
        <v>0</v>
      </c>
      <c r="R16" s="3" t="s">
        <v>6</v>
      </c>
      <c r="S16">
        <f t="shared" si="1"/>
        <v>5</v>
      </c>
    </row>
    <row r="17" spans="2:28">
      <c r="B17" s="1">
        <v>0.02</v>
      </c>
      <c r="C17" s="2">
        <v>1</v>
      </c>
      <c r="R17" s="3" t="s">
        <v>7</v>
      </c>
      <c r="S17">
        <f t="shared" si="1"/>
        <v>5</v>
      </c>
    </row>
    <row r="19" spans="2:28">
      <c r="B19" s="1">
        <f>SUM(B8:B17)</f>
        <v>1</v>
      </c>
      <c r="C19" s="1"/>
    </row>
    <row r="22" spans="2:28" ht="60">
      <c r="B22" s="4" t="s">
        <v>29</v>
      </c>
    </row>
    <row r="23" spans="2:28" ht="30">
      <c r="B23" t="s">
        <v>8</v>
      </c>
      <c r="C23" t="s">
        <v>18</v>
      </c>
      <c r="D23" t="s">
        <v>19</v>
      </c>
      <c r="F23" t="s">
        <v>20</v>
      </c>
      <c r="G23" s="4" t="s">
        <v>21</v>
      </c>
      <c r="W23" t="s">
        <v>17</v>
      </c>
    </row>
    <row r="24" spans="2:28">
      <c r="B24" s="1">
        <v>0.22</v>
      </c>
      <c r="C24" s="1">
        <f>SUM(B24/2)</f>
        <v>0.11</v>
      </c>
      <c r="D24">
        <f>LOG(1/B24,2)</f>
        <v>2.1844245711374275</v>
      </c>
      <c r="E24">
        <f>CEILING(D24,0.1)</f>
        <v>2.2000000000000002</v>
      </c>
      <c r="F24">
        <f>E24+1</f>
        <v>3.2</v>
      </c>
      <c r="G24">
        <f>ROUND(F24,0)</f>
        <v>3</v>
      </c>
      <c r="H24" s="1">
        <f>C24*2</f>
        <v>0.22</v>
      </c>
      <c r="I24" s="1">
        <f>H24-INT(H24)</f>
        <v>0.22</v>
      </c>
      <c r="J24">
        <f>I24*2</f>
        <v>0.44</v>
      </c>
      <c r="K24" s="1">
        <f>J24-INT(J24)</f>
        <v>0.44</v>
      </c>
      <c r="L24">
        <f>K24*2</f>
        <v>0.88</v>
      </c>
      <c r="M24" s="1">
        <f>L24-INT(L24)</f>
        <v>0.88</v>
      </c>
      <c r="N24">
        <f>M24*2</f>
        <v>1.76</v>
      </c>
      <c r="O24" s="1">
        <f>N24-INT(N24)</f>
        <v>0.76</v>
      </c>
      <c r="P24">
        <f>O24*2</f>
        <v>1.52</v>
      </c>
      <c r="Q24" s="1">
        <f>P24-INT(P24)</f>
        <v>0.52</v>
      </c>
      <c r="R24">
        <f>Q24*2</f>
        <v>1.04</v>
      </c>
      <c r="S24" s="1">
        <f>R24-INT(R24)</f>
        <v>4.0000000000000036E-2</v>
      </c>
      <c r="T24">
        <f>S24*2</f>
        <v>8.0000000000000071E-2</v>
      </c>
      <c r="U24" s="1">
        <f>T24-INT(T24)</f>
        <v>8.0000000000000071E-2</v>
      </c>
      <c r="W24" s="3" t="s">
        <v>2</v>
      </c>
      <c r="X24">
        <f>LEN(W24)</f>
        <v>3</v>
      </c>
      <c r="Y24">
        <f>-LOG(B24:B31,2)</f>
        <v>2.1844245711374275</v>
      </c>
      <c r="AA24" s="3" t="s">
        <v>0</v>
      </c>
      <c r="AB24">
        <f>LEN(AA24)</f>
        <v>2</v>
      </c>
    </row>
    <row r="25" spans="2:28">
      <c r="B25" s="1">
        <v>0.2</v>
      </c>
      <c r="C25">
        <f>C24+B24/2+B25/2</f>
        <v>0.32</v>
      </c>
      <c r="D25">
        <f t="shared" ref="D25:D31" si="3">LOG(1/B25,2)</f>
        <v>2.3219280948873622</v>
      </c>
      <c r="E25">
        <f>CEILING(D25,0.1)</f>
        <v>2.4000000000000004</v>
      </c>
      <c r="F25">
        <f t="shared" ref="F25:F31" si="4">E25+1</f>
        <v>3.4000000000000004</v>
      </c>
      <c r="G25">
        <f t="shared" ref="G25:G31" si="5">ROUND(F25,0)</f>
        <v>3</v>
      </c>
      <c r="H25" s="1">
        <f t="shared" ref="H25:H31" si="6">C25*2</f>
        <v>0.64</v>
      </c>
      <c r="I25" s="1">
        <f t="shared" ref="I25:I31" si="7">H25-INT(H25)</f>
        <v>0.64</v>
      </c>
      <c r="J25">
        <f t="shared" ref="J25:J31" si="8">I25*2</f>
        <v>1.28</v>
      </c>
      <c r="K25" s="1">
        <f t="shared" ref="K25:K31" si="9">J25-INT(J25)</f>
        <v>0.28000000000000003</v>
      </c>
      <c r="L25">
        <f t="shared" ref="L25:L31" si="10">K25*2</f>
        <v>0.56000000000000005</v>
      </c>
      <c r="M25" s="1">
        <f t="shared" ref="M25:M31" si="11">L25-INT(L25)</f>
        <v>0.56000000000000005</v>
      </c>
      <c r="N25">
        <f t="shared" ref="N25:N31" si="12">M25*2</f>
        <v>1.1200000000000001</v>
      </c>
      <c r="O25" s="1">
        <f t="shared" ref="O25:O31" si="13">N25-INT(N25)</f>
        <v>0.12000000000000011</v>
      </c>
      <c r="P25">
        <f t="shared" ref="P25:P31" si="14">O25*2</f>
        <v>0.24000000000000021</v>
      </c>
      <c r="Q25" s="1">
        <f t="shared" ref="Q25:Q31" si="15">P25-INT(P25)</f>
        <v>0.24000000000000021</v>
      </c>
      <c r="R25">
        <f t="shared" ref="R25:R31" si="16">Q25*2</f>
        <v>0.48000000000000043</v>
      </c>
      <c r="S25" s="1">
        <f t="shared" ref="S25:S31" si="17">R25-INT(R25)</f>
        <v>0.48000000000000043</v>
      </c>
      <c r="T25">
        <f t="shared" ref="T25:T31" si="18">S25*2</f>
        <v>0.96000000000000085</v>
      </c>
      <c r="U25" s="1">
        <f t="shared" ref="U25:U31" si="19">T25-INT(T25)</f>
        <v>0.96000000000000085</v>
      </c>
      <c r="W25" s="3" t="s">
        <v>22</v>
      </c>
      <c r="X25">
        <f t="shared" ref="X25:X31" si="20">LEN(W25)</f>
        <v>3</v>
      </c>
      <c r="Y25">
        <f>-LOG(B25:B33,2)</f>
        <v>2.3219280948873622</v>
      </c>
      <c r="AA25" s="3" t="s">
        <v>1</v>
      </c>
      <c r="AB25">
        <f t="shared" ref="AB25:AB31" si="21">LEN(AA25)</f>
        <v>2</v>
      </c>
    </row>
    <row r="26" spans="2:28">
      <c r="B26" s="1">
        <v>0.18</v>
      </c>
      <c r="C26">
        <f>C25+B25/2+B26/2</f>
        <v>0.51</v>
      </c>
      <c r="D26">
        <f t="shared" si="3"/>
        <v>2.4739311883324122</v>
      </c>
      <c r="E26">
        <f t="shared" ref="E26:E31" si="22">CEILING(D26,0.1)</f>
        <v>2.5</v>
      </c>
      <c r="F26">
        <f t="shared" si="4"/>
        <v>3.5</v>
      </c>
      <c r="G26">
        <f t="shared" si="5"/>
        <v>4</v>
      </c>
      <c r="H26" s="1">
        <f t="shared" si="6"/>
        <v>1.02</v>
      </c>
      <c r="I26" s="1">
        <f t="shared" si="7"/>
        <v>2.0000000000000018E-2</v>
      </c>
      <c r="J26">
        <f t="shared" si="8"/>
        <v>4.0000000000000036E-2</v>
      </c>
      <c r="K26" s="1">
        <f t="shared" si="9"/>
        <v>4.0000000000000036E-2</v>
      </c>
      <c r="L26">
        <f t="shared" si="10"/>
        <v>8.0000000000000071E-2</v>
      </c>
      <c r="M26" s="1">
        <f t="shared" si="11"/>
        <v>8.0000000000000071E-2</v>
      </c>
      <c r="N26">
        <f t="shared" si="12"/>
        <v>0.16000000000000014</v>
      </c>
      <c r="O26" s="1">
        <f t="shared" si="13"/>
        <v>0.16000000000000014</v>
      </c>
      <c r="P26">
        <f t="shared" si="14"/>
        <v>0.32000000000000028</v>
      </c>
      <c r="Q26" s="1">
        <f t="shared" si="15"/>
        <v>0.32000000000000028</v>
      </c>
      <c r="R26">
        <f t="shared" si="16"/>
        <v>0.64000000000000057</v>
      </c>
      <c r="S26" s="1">
        <f t="shared" si="17"/>
        <v>0.64000000000000057</v>
      </c>
      <c r="T26">
        <f t="shared" si="18"/>
        <v>1.2800000000000011</v>
      </c>
      <c r="U26" s="1">
        <f t="shared" si="19"/>
        <v>0.28000000000000114</v>
      </c>
      <c r="W26" s="3" t="s">
        <v>23</v>
      </c>
      <c r="X26">
        <f t="shared" si="20"/>
        <v>4</v>
      </c>
      <c r="Y26">
        <f>-LOG(B26:B34,2)</f>
        <v>2.4739311883324122</v>
      </c>
      <c r="AA26" s="3" t="s">
        <v>2</v>
      </c>
      <c r="AB26">
        <f t="shared" si="21"/>
        <v>3</v>
      </c>
    </row>
    <row r="27" spans="2:28">
      <c r="B27" s="1">
        <v>0.15</v>
      </c>
      <c r="C27">
        <f>C26+B26/2+B27/2</f>
        <v>0.67499999999999993</v>
      </c>
      <c r="D27">
        <f t="shared" si="3"/>
        <v>2.7369655941662061</v>
      </c>
      <c r="E27">
        <f t="shared" si="22"/>
        <v>2.8000000000000003</v>
      </c>
      <c r="F27">
        <f t="shared" si="4"/>
        <v>3.8000000000000003</v>
      </c>
      <c r="G27">
        <f t="shared" si="5"/>
        <v>4</v>
      </c>
      <c r="H27" s="1">
        <f t="shared" si="6"/>
        <v>1.3499999999999999</v>
      </c>
      <c r="I27" s="1">
        <f t="shared" si="7"/>
        <v>0.34999999999999987</v>
      </c>
      <c r="J27">
        <f t="shared" si="8"/>
        <v>0.69999999999999973</v>
      </c>
      <c r="K27" s="1">
        <f t="shared" si="9"/>
        <v>0.69999999999999973</v>
      </c>
      <c r="L27">
        <f t="shared" si="10"/>
        <v>1.3999999999999995</v>
      </c>
      <c r="M27" s="1">
        <f t="shared" si="11"/>
        <v>0.39999999999999947</v>
      </c>
      <c r="N27">
        <f t="shared" si="12"/>
        <v>0.79999999999999893</v>
      </c>
      <c r="O27" s="1">
        <f t="shared" si="13"/>
        <v>0.79999999999999893</v>
      </c>
      <c r="P27">
        <f t="shared" si="14"/>
        <v>1.5999999999999979</v>
      </c>
      <c r="Q27" s="1">
        <f t="shared" si="15"/>
        <v>0.59999999999999787</v>
      </c>
      <c r="R27">
        <f t="shared" si="16"/>
        <v>1.1999999999999957</v>
      </c>
      <c r="S27" s="1">
        <f t="shared" si="17"/>
        <v>0.19999999999999574</v>
      </c>
      <c r="T27">
        <f t="shared" si="18"/>
        <v>0.39999999999999147</v>
      </c>
      <c r="U27" s="1">
        <f t="shared" si="19"/>
        <v>0.39999999999999147</v>
      </c>
      <c r="W27" s="3" t="s">
        <v>24</v>
      </c>
      <c r="X27">
        <f t="shared" si="20"/>
        <v>4</v>
      </c>
      <c r="Y27">
        <f>-LOG(B27:B35,2)</f>
        <v>2.7369655941662061</v>
      </c>
      <c r="AA27" s="3" t="s">
        <v>3</v>
      </c>
      <c r="AB27">
        <f t="shared" si="21"/>
        <v>3</v>
      </c>
    </row>
    <row r="28" spans="2:28">
      <c r="B28" s="1">
        <v>0.1</v>
      </c>
      <c r="C28" s="1">
        <f>C27+B27/2+B28/2</f>
        <v>0.79999999999999993</v>
      </c>
      <c r="D28">
        <f t="shared" si="3"/>
        <v>3.3219280948873626</v>
      </c>
      <c r="E28">
        <f t="shared" si="22"/>
        <v>3.4000000000000004</v>
      </c>
      <c r="F28">
        <f t="shared" si="4"/>
        <v>4.4000000000000004</v>
      </c>
      <c r="G28">
        <f t="shared" si="5"/>
        <v>4</v>
      </c>
      <c r="H28" s="1">
        <f t="shared" si="6"/>
        <v>1.5999999999999999</v>
      </c>
      <c r="I28" s="1">
        <f t="shared" si="7"/>
        <v>0.59999999999999987</v>
      </c>
      <c r="J28">
        <f t="shared" si="8"/>
        <v>1.1999999999999997</v>
      </c>
      <c r="K28" s="1">
        <f t="shared" si="9"/>
        <v>0.19999999999999973</v>
      </c>
      <c r="L28">
        <f t="shared" si="10"/>
        <v>0.39999999999999947</v>
      </c>
      <c r="M28" s="1">
        <f t="shared" si="11"/>
        <v>0.39999999999999947</v>
      </c>
      <c r="N28">
        <f t="shared" si="12"/>
        <v>0.79999999999999893</v>
      </c>
      <c r="O28" s="1">
        <f t="shared" si="13"/>
        <v>0.79999999999999893</v>
      </c>
      <c r="P28">
        <f t="shared" si="14"/>
        <v>1.5999999999999979</v>
      </c>
      <c r="Q28" s="1">
        <f t="shared" si="15"/>
        <v>0.59999999999999787</v>
      </c>
      <c r="R28">
        <f t="shared" si="16"/>
        <v>1.1999999999999957</v>
      </c>
      <c r="S28" s="1">
        <f t="shared" si="17"/>
        <v>0.19999999999999574</v>
      </c>
      <c r="T28">
        <f t="shared" si="18"/>
        <v>0.39999999999999147</v>
      </c>
      <c r="U28" s="1">
        <f t="shared" si="19"/>
        <v>0.39999999999999147</v>
      </c>
      <c r="W28" s="3" t="s">
        <v>25</v>
      </c>
      <c r="X28">
        <f t="shared" si="20"/>
        <v>4</v>
      </c>
      <c r="Y28">
        <f>-LOG(B28:B36,2)</f>
        <v>3.3219280948873622</v>
      </c>
      <c r="AA28" s="3" t="s">
        <v>4</v>
      </c>
      <c r="AB28">
        <f t="shared" si="21"/>
        <v>3</v>
      </c>
    </row>
    <row r="29" spans="2:28">
      <c r="B29" s="1">
        <v>0.08</v>
      </c>
      <c r="C29">
        <f t="shared" ref="C29:C31" si="23">C28+B28/2+B29/2</f>
        <v>0.89</v>
      </c>
      <c r="D29">
        <f t="shared" si="3"/>
        <v>3.6438561897747253</v>
      </c>
      <c r="E29">
        <f t="shared" si="22"/>
        <v>3.7</v>
      </c>
      <c r="F29">
        <f t="shared" si="4"/>
        <v>4.7</v>
      </c>
      <c r="G29">
        <f t="shared" si="5"/>
        <v>5</v>
      </c>
      <c r="H29" s="1">
        <f t="shared" si="6"/>
        <v>1.78</v>
      </c>
      <c r="I29" s="1">
        <f t="shared" si="7"/>
        <v>0.78</v>
      </c>
      <c r="J29">
        <f t="shared" si="8"/>
        <v>1.56</v>
      </c>
      <c r="K29" s="1">
        <f t="shared" si="9"/>
        <v>0.56000000000000005</v>
      </c>
      <c r="L29">
        <f t="shared" si="10"/>
        <v>1.1200000000000001</v>
      </c>
      <c r="M29" s="1">
        <f t="shared" si="11"/>
        <v>0.12000000000000011</v>
      </c>
      <c r="N29">
        <f t="shared" si="12"/>
        <v>0.24000000000000021</v>
      </c>
      <c r="O29" s="1">
        <f t="shared" si="13"/>
        <v>0.24000000000000021</v>
      </c>
      <c r="P29">
        <f t="shared" si="14"/>
        <v>0.48000000000000043</v>
      </c>
      <c r="Q29" s="1">
        <f t="shared" si="15"/>
        <v>0.48000000000000043</v>
      </c>
      <c r="R29">
        <f t="shared" si="16"/>
        <v>0.96000000000000085</v>
      </c>
      <c r="S29" s="1">
        <f t="shared" si="17"/>
        <v>0.96000000000000085</v>
      </c>
      <c r="T29">
        <f t="shared" si="18"/>
        <v>1.9200000000000017</v>
      </c>
      <c r="U29" s="1">
        <f t="shared" si="19"/>
        <v>0.92000000000000171</v>
      </c>
      <c r="W29" s="3" t="s">
        <v>26</v>
      </c>
      <c r="X29">
        <f t="shared" si="20"/>
        <v>5</v>
      </c>
      <c r="Y29">
        <f>-LOG(B29:B38,2)</f>
        <v>3.6438561897747253</v>
      </c>
      <c r="AA29" s="3" t="s">
        <v>5</v>
      </c>
      <c r="AB29">
        <f t="shared" si="21"/>
        <v>4</v>
      </c>
    </row>
    <row r="30" spans="2:28">
      <c r="B30" s="1">
        <v>0.05</v>
      </c>
      <c r="C30">
        <f t="shared" si="23"/>
        <v>0.95500000000000007</v>
      </c>
      <c r="D30">
        <f t="shared" si="3"/>
        <v>4.3219280948873626</v>
      </c>
      <c r="E30">
        <f t="shared" si="22"/>
        <v>4.4000000000000004</v>
      </c>
      <c r="F30">
        <f t="shared" si="4"/>
        <v>5.4</v>
      </c>
      <c r="G30">
        <f>ROUND(F30,0)</f>
        <v>5</v>
      </c>
      <c r="H30" s="1">
        <f t="shared" si="6"/>
        <v>1.9100000000000001</v>
      </c>
      <c r="I30" s="1">
        <f t="shared" si="7"/>
        <v>0.91000000000000014</v>
      </c>
      <c r="J30">
        <f t="shared" si="8"/>
        <v>1.8200000000000003</v>
      </c>
      <c r="K30" s="1">
        <f t="shared" si="9"/>
        <v>0.82000000000000028</v>
      </c>
      <c r="L30">
        <f t="shared" si="10"/>
        <v>1.6400000000000006</v>
      </c>
      <c r="M30" s="1">
        <f t="shared" si="11"/>
        <v>0.64000000000000057</v>
      </c>
      <c r="N30">
        <f t="shared" si="12"/>
        <v>1.2800000000000011</v>
      </c>
      <c r="O30" s="1">
        <f t="shared" si="13"/>
        <v>0.28000000000000114</v>
      </c>
      <c r="P30">
        <f t="shared" si="14"/>
        <v>0.56000000000000227</v>
      </c>
      <c r="Q30" s="1">
        <f t="shared" si="15"/>
        <v>0.56000000000000227</v>
      </c>
      <c r="R30">
        <f t="shared" si="16"/>
        <v>1.1200000000000045</v>
      </c>
      <c r="S30" s="1">
        <f t="shared" si="17"/>
        <v>0.12000000000000455</v>
      </c>
      <c r="T30">
        <f t="shared" si="18"/>
        <v>0.24000000000000909</v>
      </c>
      <c r="U30" s="1">
        <f t="shared" si="19"/>
        <v>0.24000000000000909</v>
      </c>
      <c r="W30" s="3" t="s">
        <v>27</v>
      </c>
      <c r="X30">
        <f t="shared" si="20"/>
        <v>5</v>
      </c>
      <c r="Y30">
        <f>-LOG(B30:B39,2)</f>
        <v>4.3219280948873626</v>
      </c>
      <c r="AA30" s="3" t="s">
        <v>6</v>
      </c>
      <c r="AB30">
        <f t="shared" si="21"/>
        <v>5</v>
      </c>
    </row>
    <row r="31" spans="2:28">
      <c r="B31" s="1">
        <v>0.02</v>
      </c>
      <c r="C31">
        <f t="shared" si="23"/>
        <v>0.9900000000000001</v>
      </c>
      <c r="D31">
        <f t="shared" si="3"/>
        <v>5.6438561897747244</v>
      </c>
      <c r="E31">
        <f t="shared" si="22"/>
        <v>5.7</v>
      </c>
      <c r="F31">
        <f t="shared" si="4"/>
        <v>6.7</v>
      </c>
      <c r="G31">
        <f t="shared" si="5"/>
        <v>7</v>
      </c>
      <c r="H31" s="1">
        <f t="shared" si="6"/>
        <v>1.9800000000000002</v>
      </c>
      <c r="I31" s="1">
        <f t="shared" si="7"/>
        <v>0.9800000000000002</v>
      </c>
      <c r="J31">
        <f t="shared" si="8"/>
        <v>1.9600000000000004</v>
      </c>
      <c r="K31" s="1">
        <f t="shared" si="9"/>
        <v>0.96000000000000041</v>
      </c>
      <c r="L31">
        <f t="shared" si="10"/>
        <v>1.9200000000000008</v>
      </c>
      <c r="M31" s="1">
        <f t="shared" si="11"/>
        <v>0.92000000000000082</v>
      </c>
      <c r="N31">
        <f t="shared" si="12"/>
        <v>1.8400000000000016</v>
      </c>
      <c r="O31" s="1">
        <f t="shared" si="13"/>
        <v>0.84000000000000163</v>
      </c>
      <c r="P31">
        <f t="shared" si="14"/>
        <v>1.6800000000000033</v>
      </c>
      <c r="Q31" s="1">
        <f t="shared" si="15"/>
        <v>0.68000000000000327</v>
      </c>
      <c r="R31">
        <f t="shared" si="16"/>
        <v>1.3600000000000065</v>
      </c>
      <c r="S31" s="1">
        <f t="shared" si="17"/>
        <v>0.36000000000000654</v>
      </c>
      <c r="T31">
        <f t="shared" si="18"/>
        <v>0.72000000000001307</v>
      </c>
      <c r="U31" s="1">
        <f t="shared" si="19"/>
        <v>0.72000000000001307</v>
      </c>
      <c r="W31" s="3" t="s">
        <v>28</v>
      </c>
      <c r="X31">
        <f t="shared" si="20"/>
        <v>7</v>
      </c>
      <c r="Y31">
        <f>-LOG(B31:B40,2)</f>
        <v>5.6438561897747244</v>
      </c>
      <c r="AA31" s="3" t="s">
        <v>7</v>
      </c>
      <c r="AB31">
        <f t="shared" si="21"/>
        <v>5</v>
      </c>
    </row>
    <row r="32" spans="2:28">
      <c r="B32" s="1"/>
      <c r="H32" s="1"/>
      <c r="I32" s="1"/>
      <c r="K32" s="1"/>
      <c r="M32" s="1"/>
      <c r="O32" s="1"/>
      <c r="Q32" s="1"/>
      <c r="S32" s="1"/>
      <c r="U32" s="1"/>
      <c r="W32" s="3"/>
      <c r="AA32" s="3"/>
    </row>
    <row r="33" spans="2:27" ht="90">
      <c r="D33" s="4" t="s">
        <v>34</v>
      </c>
      <c r="AA33" s="3"/>
    </row>
    <row r="34" spans="2:27">
      <c r="B34" s="1">
        <f>SUM(B24:B31)</f>
        <v>1</v>
      </c>
      <c r="D34" s="4" t="s">
        <v>33</v>
      </c>
      <c r="F34">
        <f>SUMPRODUCT(B24:B31,Y24:Y31)</f>
        <v>2.7534863108630483</v>
      </c>
      <c r="AA34" s="3"/>
    </row>
    <row r="35" spans="2:27">
      <c r="D35" t="s">
        <v>31</v>
      </c>
      <c r="F35">
        <f>SUMPRODUCT(B24:B31,X24:X31)</f>
        <v>3.77</v>
      </c>
    </row>
    <row r="36" spans="2:27">
      <c r="D36" t="s">
        <v>32</v>
      </c>
      <c r="F36">
        <f>F35-F34</f>
        <v>1.0165136891369517</v>
      </c>
    </row>
    <row r="38" spans="2:27" ht="90">
      <c r="D38" s="4" t="s">
        <v>35</v>
      </c>
    </row>
    <row r="39" spans="2:27">
      <c r="D39" t="s">
        <v>30</v>
      </c>
      <c r="F39">
        <f>SUMPRODUCT(B24:B31,Y24:Y31)</f>
        <v>2.7534863108630483</v>
      </c>
    </row>
    <row r="40" spans="2:27">
      <c r="D40" t="s">
        <v>31</v>
      </c>
      <c r="F40">
        <f>SUMPRODUCT(B24:B31,AB24:AB31)</f>
        <v>2.8</v>
      </c>
    </row>
    <row r="41" spans="2:27">
      <c r="D41" t="s">
        <v>32</v>
      </c>
      <c r="F41">
        <f>F40-F39</f>
        <v>4.651368913695153E-2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2023-04-19T06:00:01Z</dcterms:created>
  <dcterms:modified xsi:type="dcterms:W3CDTF">2023-04-19T08:21:41Z</dcterms:modified>
</cp:coreProperties>
</file>